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s="1"/>
  <c r="F315"/>
  <c r="F314"/>
  <c r="F313"/>
  <c r="F312"/>
  <c r="F311" s="1"/>
  <c r="F310"/>
  <c r="F309"/>
  <c r="H308"/>
  <c r="G308"/>
  <c r="F308"/>
  <c r="F307"/>
  <c r="H306"/>
  <c r="E306" s="1"/>
  <c r="B306" s="1"/>
  <c r="G306"/>
  <c r="F306"/>
  <c r="H305"/>
  <c r="E305" s="1"/>
  <c r="B305" s="1"/>
  <c r="G305"/>
  <c r="F305"/>
  <c r="H304"/>
  <c r="G304"/>
  <c r="F304"/>
  <c r="H303"/>
  <c r="G303"/>
  <c r="F303"/>
  <c r="H302"/>
  <c r="G302"/>
  <c r="F302"/>
  <c r="H301"/>
  <c r="G301"/>
  <c r="F301"/>
  <c r="H300"/>
  <c r="G300"/>
  <c r="F300"/>
  <c r="H299"/>
  <c r="G299"/>
  <c r="F299"/>
  <c r="H298"/>
  <c r="G298"/>
  <c r="F298"/>
  <c r="E298"/>
  <c r="B298" s="1"/>
  <c r="H297"/>
  <c r="G297"/>
  <c r="F297"/>
  <c r="H296"/>
  <c r="G296"/>
  <c r="F296"/>
  <c r="H295"/>
  <c r="G295"/>
  <c r="F295"/>
  <c r="H294"/>
  <c r="G294"/>
  <c r="E294" s="1"/>
  <c r="B294" s="1"/>
  <c r="F294"/>
  <c r="H293"/>
  <c r="G293"/>
  <c r="F293"/>
  <c r="H292"/>
  <c r="G292"/>
  <c r="F292"/>
  <c r="H291"/>
  <c r="G291"/>
  <c r="F291"/>
  <c r="F290"/>
  <c r="F289"/>
  <c r="H288"/>
  <c r="G288"/>
  <c r="F288"/>
  <c r="H287"/>
  <c r="G287"/>
  <c r="F287"/>
  <c r="H286"/>
  <c r="G286"/>
  <c r="F286"/>
  <c r="H285"/>
  <c r="G285"/>
  <c r="F285"/>
  <c r="F284"/>
  <c r="H283"/>
  <c r="G283"/>
  <c r="F283"/>
  <c r="H282"/>
  <c r="G282"/>
  <c r="F282"/>
  <c r="H281"/>
  <c r="G281"/>
  <c r="F281"/>
  <c r="F280"/>
  <c r="F279"/>
  <c r="F278"/>
  <c r="F277" s="1"/>
  <c r="F276"/>
  <c r="L275"/>
  <c r="F275" s="1"/>
  <c r="H275"/>
  <c r="F274"/>
  <c r="I273"/>
  <c r="H273"/>
  <c r="F273"/>
  <c r="E272"/>
  <c r="M271"/>
  <c r="F271" s="1"/>
  <c r="L271"/>
  <c r="E271"/>
  <c r="M270"/>
  <c r="L270"/>
  <c r="E270"/>
  <c r="M269"/>
  <c r="L269"/>
  <c r="E269"/>
  <c r="M268"/>
  <c r="L268"/>
  <c r="E268"/>
  <c r="M267"/>
  <c r="F267" s="1"/>
  <c r="L267"/>
  <c r="E267"/>
  <c r="M266"/>
  <c r="L266"/>
  <c r="E266"/>
  <c r="M265"/>
  <c r="L265"/>
  <c r="E265"/>
  <c r="M264"/>
  <c r="L264"/>
  <c r="E264"/>
  <c r="M263"/>
  <c r="L263"/>
  <c r="E263"/>
  <c r="M262"/>
  <c r="L262"/>
  <c r="E262"/>
  <c r="M261"/>
  <c r="L261"/>
  <c r="E261"/>
  <c r="M260"/>
  <c r="L260"/>
  <c r="E260"/>
  <c r="M259"/>
  <c r="F259" s="1"/>
  <c r="L259"/>
  <c r="E259"/>
  <c r="M258"/>
  <c r="L258"/>
  <c r="E258"/>
  <c r="M257"/>
  <c r="L257"/>
  <c r="E257"/>
  <c r="M256"/>
  <c r="L256"/>
  <c r="E256"/>
  <c r="M255"/>
  <c r="F255" s="1"/>
  <c r="L255"/>
  <c r="E255"/>
  <c r="M254"/>
  <c r="L254"/>
  <c r="F254" s="1"/>
  <c r="B254" s="1"/>
  <c r="E254"/>
  <c r="M253"/>
  <c r="L253"/>
  <c r="E253"/>
  <c r="M252"/>
  <c r="L252"/>
  <c r="E252"/>
  <c r="M251"/>
  <c r="L251"/>
  <c r="E251"/>
  <c r="M250"/>
  <c r="L250"/>
  <c r="F250" s="1"/>
  <c r="B250" s="1"/>
  <c r="E250"/>
  <c r="M249"/>
  <c r="L249"/>
  <c r="E249"/>
  <c r="M248"/>
  <c r="F248" s="1"/>
  <c r="L248"/>
  <c r="E248"/>
  <c r="M247"/>
  <c r="L247"/>
  <c r="E247"/>
  <c r="M246"/>
  <c r="L246"/>
  <c r="E246"/>
  <c r="M245"/>
  <c r="L245"/>
  <c r="E245"/>
  <c r="M244"/>
  <c r="L244"/>
  <c r="E244"/>
  <c r="M243"/>
  <c r="L243"/>
  <c r="E243"/>
  <c r="M242"/>
  <c r="L242"/>
  <c r="E242"/>
  <c r="M241"/>
  <c r="L241"/>
  <c r="E241"/>
  <c r="M240"/>
  <c r="L240"/>
  <c r="E240"/>
  <c r="M239"/>
  <c r="L239"/>
  <c r="F239"/>
  <c r="E239"/>
  <c r="M238"/>
  <c r="L238"/>
  <c r="E238"/>
  <c r="M237"/>
  <c r="L237"/>
  <c r="E237"/>
  <c r="M236"/>
  <c r="L236"/>
  <c r="E236"/>
  <c r="M235"/>
  <c r="F235" s="1"/>
  <c r="L235"/>
  <c r="E235"/>
  <c r="M234"/>
  <c r="L234"/>
  <c r="E234"/>
  <c r="M233"/>
  <c r="L233"/>
  <c r="E233"/>
  <c r="M232"/>
  <c r="F232" s="1"/>
  <c r="L232"/>
  <c r="E232"/>
  <c r="M231"/>
  <c r="L231"/>
  <c r="F231" s="1"/>
  <c r="E231"/>
  <c r="M230"/>
  <c r="L230"/>
  <c r="E230"/>
  <c r="M229"/>
  <c r="L229"/>
  <c r="E229"/>
  <c r="M228"/>
  <c r="L228"/>
  <c r="E228"/>
  <c r="M227"/>
  <c r="L227"/>
  <c r="F227" s="1"/>
  <c r="E227"/>
  <c r="M226"/>
  <c r="L226"/>
  <c r="E226"/>
  <c r="M225"/>
  <c r="L225"/>
  <c r="E225"/>
  <c r="M224"/>
  <c r="L224"/>
  <c r="E224"/>
  <c r="M223"/>
  <c r="F223" s="1"/>
  <c r="L223"/>
  <c r="E223"/>
  <c r="M222"/>
  <c r="L222"/>
  <c r="E222"/>
  <c r="M221"/>
  <c r="L221"/>
  <c r="E221"/>
  <c r="M220"/>
  <c r="F220" s="1"/>
  <c r="L220"/>
  <c r="E220"/>
  <c r="M219"/>
  <c r="L219"/>
  <c r="E219"/>
  <c r="M218"/>
  <c r="L218"/>
  <c r="E218"/>
  <c r="M217"/>
  <c r="L217"/>
  <c r="E217"/>
  <c r="M216"/>
  <c r="F216" s="1"/>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G164"/>
  <c r="E164" s="1"/>
  <c r="B164" s="1"/>
  <c r="F164"/>
  <c r="F163"/>
  <c r="F162"/>
  <c r="F161"/>
  <c r="H160"/>
  <c r="G160"/>
  <c r="F160"/>
  <c r="H159"/>
  <c r="G159"/>
  <c r="F159"/>
  <c r="H158"/>
  <c r="G158"/>
  <c r="F158"/>
  <c r="H157"/>
  <c r="G157"/>
  <c r="F157"/>
  <c r="H156"/>
  <c r="G156"/>
  <c r="F156"/>
  <c r="H155"/>
  <c r="E155" s="1"/>
  <c r="B155" s="1"/>
  <c r="G155"/>
  <c r="F155"/>
  <c r="H154"/>
  <c r="E154" s="1"/>
  <c r="G154"/>
  <c r="F154"/>
  <c r="H153"/>
  <c r="G153"/>
  <c r="F153"/>
  <c r="H152"/>
  <c r="G152"/>
  <c r="F152"/>
  <c r="H151"/>
  <c r="G151"/>
  <c r="F151"/>
  <c r="H150"/>
  <c r="G150"/>
  <c r="F150"/>
  <c r="H149"/>
  <c r="G149"/>
  <c r="F149"/>
  <c r="H148"/>
  <c r="G148"/>
  <c r="F148"/>
  <c r="H147"/>
  <c r="G147"/>
  <c r="F147"/>
  <c r="E147"/>
  <c r="B147" s="1"/>
  <c r="H146"/>
  <c r="G146"/>
  <c r="F146"/>
  <c r="E146"/>
  <c r="H145"/>
  <c r="G145"/>
  <c r="F145"/>
  <c r="H144"/>
  <c r="G144"/>
  <c r="F144"/>
  <c r="H143"/>
  <c r="F143"/>
  <c r="H142"/>
  <c r="G142"/>
  <c r="F142"/>
  <c r="E142"/>
  <c r="B142" s="1"/>
  <c r="H141"/>
  <c r="G141"/>
  <c r="F141"/>
  <c r="H140"/>
  <c r="G140"/>
  <c r="F140"/>
  <c r="H139"/>
  <c r="G139"/>
  <c r="F139"/>
  <c r="H138"/>
  <c r="G138"/>
  <c r="F138"/>
  <c r="H137"/>
  <c r="G137"/>
  <c r="F137"/>
  <c r="H136"/>
  <c r="G136"/>
  <c r="F136"/>
  <c r="H135"/>
  <c r="G135"/>
  <c r="F135"/>
  <c r="H134"/>
  <c r="E134" s="1"/>
  <c r="B134" s="1"/>
  <c r="G134"/>
  <c r="F134"/>
  <c r="H133"/>
  <c r="G133"/>
  <c r="F133"/>
  <c r="H132"/>
  <c r="G132"/>
  <c r="F132"/>
  <c r="H131"/>
  <c r="G131"/>
  <c r="F131"/>
  <c r="H130"/>
  <c r="G130"/>
  <c r="F130"/>
  <c r="H129"/>
  <c r="G129"/>
  <c r="E129" s="1"/>
  <c r="B129" s="1"/>
  <c r="F129"/>
  <c r="H128"/>
  <c r="G128"/>
  <c r="F128"/>
  <c r="H127"/>
  <c r="E127" s="1"/>
  <c r="B127" s="1"/>
  <c r="G127"/>
  <c r="F127"/>
  <c r="H126"/>
  <c r="G126"/>
  <c r="F126"/>
  <c r="H125"/>
  <c r="G125"/>
  <c r="F125"/>
  <c r="H124"/>
  <c r="G124"/>
  <c r="F124"/>
  <c r="H123"/>
  <c r="G123"/>
  <c r="F123"/>
  <c r="H122"/>
  <c r="E122" s="1"/>
  <c r="B122" s="1"/>
  <c r="G122"/>
  <c r="F122"/>
  <c r="H121"/>
  <c r="G121"/>
  <c r="F121"/>
  <c r="H120"/>
  <c r="G120"/>
  <c r="F120"/>
  <c r="H119"/>
  <c r="E119" s="1"/>
  <c r="B119" s="1"/>
  <c r="G119"/>
  <c r="F119"/>
  <c r="H118"/>
  <c r="G118"/>
  <c r="F118"/>
  <c r="H117"/>
  <c r="G117"/>
  <c r="F117"/>
  <c r="H116"/>
  <c r="G116"/>
  <c r="F116"/>
  <c r="H115"/>
  <c r="E115" s="1"/>
  <c r="G115"/>
  <c r="F115"/>
  <c r="B115"/>
  <c r="H114"/>
  <c r="G114"/>
  <c r="F114"/>
  <c r="E114"/>
  <c r="B114" s="1"/>
  <c r="H113"/>
  <c r="G113"/>
  <c r="F113"/>
  <c r="H112"/>
  <c r="G112"/>
  <c r="F112"/>
  <c r="H111"/>
  <c r="G111"/>
  <c r="F111"/>
  <c r="H110"/>
  <c r="E110" s="1"/>
  <c r="B110" s="1"/>
  <c r="G110"/>
  <c r="F110"/>
  <c r="H109"/>
  <c r="G109"/>
  <c r="F109"/>
  <c r="H108"/>
  <c r="G108"/>
  <c r="F108"/>
  <c r="H107"/>
  <c r="E107" s="1"/>
  <c r="B107" s="1"/>
  <c r="G107"/>
  <c r="F107"/>
  <c r="H106"/>
  <c r="G106"/>
  <c r="F106"/>
  <c r="H105"/>
  <c r="G105"/>
  <c r="F105"/>
  <c r="H104"/>
  <c r="G104"/>
  <c r="F104"/>
  <c r="H103"/>
  <c r="G103"/>
  <c r="F103"/>
  <c r="H102"/>
  <c r="E102" s="1"/>
  <c r="B102" s="1"/>
  <c r="G102"/>
  <c r="F102"/>
  <c r="H101"/>
  <c r="G101"/>
  <c r="F101"/>
  <c r="H100"/>
  <c r="G100"/>
  <c r="F100"/>
  <c r="H99"/>
  <c r="G99"/>
  <c r="F99"/>
  <c r="H98"/>
  <c r="G98"/>
  <c r="F98"/>
  <c r="H97"/>
  <c r="G97"/>
  <c r="F97"/>
  <c r="H96"/>
  <c r="G96"/>
  <c r="F96"/>
  <c r="H95"/>
  <c r="E95" s="1"/>
  <c r="B95" s="1"/>
  <c r="G95"/>
  <c r="F95"/>
  <c r="H94"/>
  <c r="G94"/>
  <c r="F94"/>
  <c r="H93"/>
  <c r="G93"/>
  <c r="F93"/>
  <c r="H92"/>
  <c r="G92"/>
  <c r="F92"/>
  <c r="H91"/>
  <c r="G91"/>
  <c r="F91"/>
  <c r="H90"/>
  <c r="E90" s="1"/>
  <c r="B90" s="1"/>
  <c r="G90"/>
  <c r="F90"/>
  <c r="H89"/>
  <c r="G89"/>
  <c r="F89"/>
  <c r="H88"/>
  <c r="G88"/>
  <c r="F88"/>
  <c r="H87"/>
  <c r="E87" s="1"/>
  <c r="B87" s="1"/>
  <c r="G87"/>
  <c r="F87"/>
  <c r="H86"/>
  <c r="G86"/>
  <c r="E86" s="1"/>
  <c r="B86" s="1"/>
  <c r="F86"/>
  <c r="H85"/>
  <c r="G85"/>
  <c r="F85"/>
  <c r="H84"/>
  <c r="G84"/>
  <c r="F84"/>
  <c r="H83"/>
  <c r="E83" s="1"/>
  <c r="B83" s="1"/>
  <c r="G83"/>
  <c r="F83"/>
  <c r="H82"/>
  <c r="E82" s="1"/>
  <c r="B82" s="1"/>
  <c r="G82"/>
  <c r="F82"/>
  <c r="H81"/>
  <c r="G81"/>
  <c r="F81"/>
  <c r="H80"/>
  <c r="G80"/>
  <c r="F80"/>
  <c r="H79"/>
  <c r="G79"/>
  <c r="F79"/>
  <c r="H78"/>
  <c r="G78"/>
  <c r="F78"/>
  <c r="E78"/>
  <c r="B78" s="1"/>
  <c r="H77"/>
  <c r="G77"/>
  <c r="E77" s="1"/>
  <c r="B77" s="1"/>
  <c r="F77"/>
  <c r="H76"/>
  <c r="G76"/>
  <c r="F76"/>
  <c r="H75"/>
  <c r="G75"/>
  <c r="F75"/>
  <c r="H74"/>
  <c r="G74"/>
  <c r="F74"/>
  <c r="H73"/>
  <c r="G73"/>
  <c r="F73"/>
  <c r="H72"/>
  <c r="G72"/>
  <c r="F72"/>
  <c r="H71"/>
  <c r="G71"/>
  <c r="F71"/>
  <c r="H70"/>
  <c r="G70"/>
  <c r="F70"/>
  <c r="E70"/>
  <c r="B70" s="1"/>
  <c r="H69"/>
  <c r="G69"/>
  <c r="F69"/>
  <c r="H68"/>
  <c r="G68"/>
  <c r="F68"/>
  <c r="H67"/>
  <c r="G67"/>
  <c r="F67"/>
  <c r="H66"/>
  <c r="G66"/>
  <c r="F66"/>
  <c r="H65"/>
  <c r="G65"/>
  <c r="F65"/>
  <c r="H64"/>
  <c r="G64"/>
  <c r="F64"/>
  <c r="H63"/>
  <c r="E63" s="1"/>
  <c r="B63" s="1"/>
  <c r="G63"/>
  <c r="F63"/>
  <c r="H62"/>
  <c r="G62"/>
  <c r="F62"/>
  <c r="H61"/>
  <c r="G61"/>
  <c r="F61"/>
  <c r="H60"/>
  <c r="G60"/>
  <c r="F60"/>
  <c r="H59"/>
  <c r="G59"/>
  <c r="F59"/>
  <c r="H58"/>
  <c r="E58" s="1"/>
  <c r="B58" s="1"/>
  <c r="G58"/>
  <c r="F58"/>
  <c r="H57"/>
  <c r="G57"/>
  <c r="F57"/>
  <c r="H56"/>
  <c r="G56"/>
  <c r="F56"/>
  <c r="H55"/>
  <c r="E55" s="1"/>
  <c r="B55" s="1"/>
  <c r="G55"/>
  <c r="F55"/>
  <c r="H54"/>
  <c r="G54"/>
  <c r="F54"/>
  <c r="H53"/>
  <c r="G53"/>
  <c r="F53"/>
  <c r="H52"/>
  <c r="G52"/>
  <c r="F52"/>
  <c r="H51"/>
  <c r="E51" s="1"/>
  <c r="B51" s="1"/>
  <c r="G51"/>
  <c r="F51"/>
  <c r="H50"/>
  <c r="G50"/>
  <c r="F50"/>
  <c r="E50"/>
  <c r="B50" s="1"/>
  <c r="H49"/>
  <c r="G49"/>
  <c r="F49"/>
  <c r="H48"/>
  <c r="G48"/>
  <c r="F48"/>
  <c r="H47"/>
  <c r="G47"/>
  <c r="F47"/>
  <c r="H46"/>
  <c r="E46" s="1"/>
  <c r="B46" s="1"/>
  <c r="G46"/>
  <c r="F46"/>
  <c r="H45"/>
  <c r="G45"/>
  <c r="F45"/>
  <c r="H44"/>
  <c r="G44"/>
  <c r="F44"/>
  <c r="H43"/>
  <c r="E43" s="1"/>
  <c r="B43" s="1"/>
  <c r="G43"/>
  <c r="F43"/>
  <c r="H42"/>
  <c r="G42"/>
  <c r="F42"/>
  <c r="H41"/>
  <c r="G41"/>
  <c r="F41"/>
  <c r="H40"/>
  <c r="G40"/>
  <c r="F40"/>
  <c r="H39"/>
  <c r="G39"/>
  <c r="F39"/>
  <c r="H38"/>
  <c r="E38" s="1"/>
  <c r="B38" s="1"/>
  <c r="G38"/>
  <c r="F38"/>
  <c r="H37"/>
  <c r="G37"/>
  <c r="F37"/>
  <c r="H36"/>
  <c r="G36"/>
  <c r="E36" s="1"/>
  <c r="B36" s="1"/>
  <c r="F36"/>
  <c r="H35"/>
  <c r="G35"/>
  <c r="F35"/>
  <c r="H34"/>
  <c r="G34"/>
  <c r="F34"/>
  <c r="H33"/>
  <c r="G33"/>
  <c r="F33"/>
  <c r="H32"/>
  <c r="G32"/>
  <c r="F32"/>
  <c r="H31"/>
  <c r="E31" s="1"/>
  <c r="B31" s="1"/>
  <c r="G31"/>
  <c r="F31"/>
  <c r="H30"/>
  <c r="G30"/>
  <c r="F30"/>
  <c r="H29"/>
  <c r="G29"/>
  <c r="F29"/>
  <c r="H28"/>
  <c r="G28"/>
  <c r="F28"/>
  <c r="H27"/>
  <c r="G27"/>
  <c r="F27"/>
  <c r="H26"/>
  <c r="E26" s="1"/>
  <c r="B26" s="1"/>
  <c r="G26"/>
  <c r="F26"/>
  <c r="H25"/>
  <c r="G25"/>
  <c r="F25"/>
  <c r="H24"/>
  <c r="G24"/>
  <c r="F24"/>
  <c r="H23"/>
  <c r="E23" s="1"/>
  <c r="B23" s="1"/>
  <c r="G23"/>
  <c r="F23"/>
  <c r="H22"/>
  <c r="G22"/>
  <c r="F22"/>
  <c r="F21"/>
  <c r="F4"/>
  <c r="O3"/>
  <c r="G275" s="1"/>
  <c r="E275" s="1"/>
  <c r="I3"/>
  <c r="M213" s="1"/>
  <c r="H3"/>
  <c r="G3"/>
  <c r="D101" i="8"/>
  <c r="D95"/>
  <c r="D90"/>
  <c r="C1565" i="1" s="1"/>
  <c r="D85" i="8"/>
  <c r="C1560" i="1" s="1"/>
  <c r="G1560" s="1"/>
  <c r="D80" i="8"/>
  <c r="D75"/>
  <c r="C1550" i="1" s="1"/>
  <c r="D70" i="8"/>
  <c r="C1545" i="1" s="1"/>
  <c r="H1545" s="1"/>
  <c r="D65" i="8"/>
  <c r="C1540" i="1" s="1"/>
  <c r="D60" i="8"/>
  <c r="D55"/>
  <c r="C1530" i="1" s="1"/>
  <c r="H1530" s="1"/>
  <c r="D50" i="8"/>
  <c r="C1525" i="1" s="1"/>
  <c r="H1525" s="1"/>
  <c r="D44" i="8"/>
  <c r="D36"/>
  <c r="C1511" i="1" s="1"/>
  <c r="G1511" s="1"/>
  <c r="D26" i="8"/>
  <c r="D18"/>
  <c r="D8"/>
  <c r="E44" i="7"/>
  <c r="D44"/>
  <c r="C1475" i="1" s="1"/>
  <c r="E39" i="7"/>
  <c r="E38" s="1"/>
  <c r="I31" i="3" s="1"/>
  <c r="D39" i="7"/>
  <c r="E30"/>
  <c r="D30"/>
  <c r="C1461" i="1" s="1"/>
  <c r="E23" i="7"/>
  <c r="E22" s="1"/>
  <c r="D23"/>
  <c r="E14"/>
  <c r="D14"/>
  <c r="C1445" i="1" s="1"/>
  <c r="E7" i="7"/>
  <c r="E6" s="1"/>
  <c r="D1437" i="1" s="1"/>
  <c r="D7" i="7"/>
  <c r="F140" i="6"/>
  <c r="F139"/>
  <c r="F138"/>
  <c r="F137"/>
  <c r="F136"/>
  <c r="F135"/>
  <c r="F134"/>
  <c r="F133"/>
  <c r="F132"/>
  <c r="F131"/>
  <c r="E130"/>
  <c r="E129" s="1"/>
  <c r="D1423" i="1" s="1"/>
  <c r="D130" i="6"/>
  <c r="F128"/>
  <c r="F127"/>
  <c r="F126"/>
  <c r="F125"/>
  <c r="F124"/>
  <c r="F123"/>
  <c r="E122"/>
  <c r="D122"/>
  <c r="F122" s="1"/>
  <c r="F121"/>
  <c r="F120"/>
  <c r="F119"/>
  <c r="F118"/>
  <c r="E118"/>
  <c r="D118"/>
  <c r="F117"/>
  <c r="F116"/>
  <c r="E115"/>
  <c r="D1409" i="1" s="1"/>
  <c r="D115" i="6"/>
  <c r="F113"/>
  <c r="F112"/>
  <c r="F111"/>
  <c r="F110"/>
  <c r="F109"/>
  <c r="F108"/>
  <c r="E107"/>
  <c r="D107"/>
  <c r="F106"/>
  <c r="F105"/>
  <c r="F104"/>
  <c r="F103"/>
  <c r="F102"/>
  <c r="F101"/>
  <c r="F100"/>
  <c r="F99"/>
  <c r="E99"/>
  <c r="D99"/>
  <c r="F98"/>
  <c r="F97"/>
  <c r="F96"/>
  <c r="F95"/>
  <c r="E94"/>
  <c r="D94"/>
  <c r="F93"/>
  <c r="F92"/>
  <c r="F91"/>
  <c r="F90"/>
  <c r="E90"/>
  <c r="D1384" i="1" s="1"/>
  <c r="D90" i="6"/>
  <c r="F88"/>
  <c r="F87"/>
  <c r="F86"/>
  <c r="F85"/>
  <c r="F84"/>
  <c r="F83"/>
  <c r="E82"/>
  <c r="F82" s="1"/>
  <c r="D82"/>
  <c r="F81"/>
  <c r="F80"/>
  <c r="F79"/>
  <c r="F78"/>
  <c r="F77"/>
  <c r="F76"/>
  <c r="E75"/>
  <c r="D1369" i="1" s="1"/>
  <c r="D75" i="6"/>
  <c r="F74"/>
  <c r="F73"/>
  <c r="F72"/>
  <c r="F71"/>
  <c r="F70"/>
  <c r="F69"/>
  <c r="F68"/>
  <c r="F67"/>
  <c r="F66"/>
  <c r="E66"/>
  <c r="D1360" i="1" s="1"/>
  <c r="H1360" s="1"/>
  <c r="D66" i="6"/>
  <c r="F65"/>
  <c r="F64"/>
  <c r="F63"/>
  <c r="F62"/>
  <c r="F61"/>
  <c r="E61"/>
  <c r="D61"/>
  <c r="F60"/>
  <c r="F59"/>
  <c r="F58"/>
  <c r="F57"/>
  <c r="F56"/>
  <c r="F55"/>
  <c r="F54"/>
  <c r="E54"/>
  <c r="D54"/>
  <c r="F53"/>
  <c r="F52"/>
  <c r="F51"/>
  <c r="E50"/>
  <c r="D1344" i="1" s="1"/>
  <c r="D50" i="6"/>
  <c r="F49"/>
  <c r="F48"/>
  <c r="F47"/>
  <c r="F46"/>
  <c r="F45"/>
  <c r="F44"/>
  <c r="F43"/>
  <c r="E43"/>
  <c r="D1337" i="1" s="1"/>
  <c r="G1337" s="1"/>
  <c r="D43" i="6"/>
  <c r="F42"/>
  <c r="F41"/>
  <c r="F40"/>
  <c r="E39"/>
  <c r="D39"/>
  <c r="F38"/>
  <c r="F37"/>
  <c r="E36"/>
  <c r="D36"/>
  <c r="F36" s="1"/>
  <c r="F34"/>
  <c r="F33"/>
  <c r="F32"/>
  <c r="F31"/>
  <c r="F30"/>
  <c r="F29"/>
  <c r="E28"/>
  <c r="D28"/>
  <c r="F27"/>
  <c r="F26"/>
  <c r="F25"/>
  <c r="F24"/>
  <c r="F23"/>
  <c r="E22"/>
  <c r="D1316" i="1" s="1"/>
  <c r="D22" i="6"/>
  <c r="F21"/>
  <c r="F20"/>
  <c r="F19"/>
  <c r="F18"/>
  <c r="F17"/>
  <c r="F16"/>
  <c r="F15"/>
  <c r="F14"/>
  <c r="E13"/>
  <c r="D13"/>
  <c r="F12"/>
  <c r="F11"/>
  <c r="E10"/>
  <c r="D10"/>
  <c r="F9"/>
  <c r="F8"/>
  <c r="F7"/>
  <c r="E6"/>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F259" s="1"/>
  <c r="D259"/>
  <c r="F258"/>
  <c r="D258"/>
  <c r="F257"/>
  <c r="F256"/>
  <c r="F255"/>
  <c r="F254"/>
  <c r="F253"/>
  <c r="F252"/>
  <c r="F251"/>
  <c r="E250"/>
  <c r="D250"/>
  <c r="C1227" i="1" s="1"/>
  <c r="F249" i="5"/>
  <c r="F248"/>
  <c r="F247"/>
  <c r="E246"/>
  <c r="D246"/>
  <c r="F246" s="1"/>
  <c r="E245"/>
  <c r="F244"/>
  <c r="F243"/>
  <c r="F242"/>
  <c r="E242"/>
  <c r="E238" s="1"/>
  <c r="F238" s="1"/>
  <c r="D242"/>
  <c r="F241"/>
  <c r="F240"/>
  <c r="E239"/>
  <c r="D1216" i="1" s="1"/>
  <c r="G1216" s="1"/>
  <c r="D239" i="5"/>
  <c r="D238"/>
  <c r="F236"/>
  <c r="F235"/>
  <c r="E234"/>
  <c r="D234"/>
  <c r="F233"/>
  <c r="F232"/>
  <c r="F231"/>
  <c r="F230"/>
  <c r="F229"/>
  <c r="F228"/>
  <c r="F227"/>
  <c r="F226"/>
  <c r="F225"/>
  <c r="F224"/>
  <c r="E224"/>
  <c r="D1201" i="1" s="1"/>
  <c r="G1201" s="1"/>
  <c r="D224" i="5"/>
  <c r="F223"/>
  <c r="F222"/>
  <c r="F221"/>
  <c r="F220"/>
  <c r="F219"/>
  <c r="F218"/>
  <c r="F217"/>
  <c r="F216"/>
  <c r="F215"/>
  <c r="F214"/>
  <c r="F213"/>
  <c r="F212"/>
  <c r="F211"/>
  <c r="F210"/>
  <c r="F209"/>
  <c r="F208"/>
  <c r="E207"/>
  <c r="D1184" i="1" s="1"/>
  <c r="H1184" s="1"/>
  <c r="D207" i="5"/>
  <c r="F207" s="1"/>
  <c r="D206"/>
  <c r="F205"/>
  <c r="F204"/>
  <c r="F203"/>
  <c r="F202"/>
  <c r="F201"/>
  <c r="F200"/>
  <c r="F199"/>
  <c r="F198"/>
  <c r="E198"/>
  <c r="D1175" i="1" s="1"/>
  <c r="H1175" s="1"/>
  <c r="D198" i="5"/>
  <c r="F197"/>
  <c r="F196"/>
  <c r="F195"/>
  <c r="F194"/>
  <c r="F193"/>
  <c r="F192"/>
  <c r="F191"/>
  <c r="E191"/>
  <c r="D1168" i="1" s="1"/>
  <c r="H1168" s="1"/>
  <c r="D191" i="5"/>
  <c r="F190"/>
  <c r="D190"/>
  <c r="G309" i="9" s="1"/>
  <c r="F189" i="5"/>
  <c r="F188"/>
  <c r="F187"/>
  <c r="F186"/>
  <c r="F185"/>
  <c r="F184"/>
  <c r="F183"/>
  <c r="F182"/>
  <c r="F181"/>
  <c r="E180"/>
  <c r="E177" s="1"/>
  <c r="H307" i="9" s="1"/>
  <c r="D180" i="5"/>
  <c r="D177" s="1"/>
  <c r="F179"/>
  <c r="F178"/>
  <c r="F173"/>
  <c r="F172"/>
  <c r="F171"/>
  <c r="F170"/>
  <c r="E170"/>
  <c r="D170"/>
  <c r="F169"/>
  <c r="F168"/>
  <c r="F167"/>
  <c r="F166"/>
  <c r="F165"/>
  <c r="F164"/>
  <c r="E164"/>
  <c r="D1142" i="1" s="1"/>
  <c r="D164" i="5"/>
  <c r="F163"/>
  <c r="F162"/>
  <c r="F161"/>
  <c r="F160"/>
  <c r="F159"/>
  <c r="F158"/>
  <c r="F157"/>
  <c r="F156"/>
  <c r="F155"/>
  <c r="F154"/>
  <c r="F153"/>
  <c r="F152"/>
  <c r="F151"/>
  <c r="F150"/>
  <c r="E149"/>
  <c r="H290" i="9" s="1"/>
  <c r="D149" i="5"/>
  <c r="F148"/>
  <c r="F147"/>
  <c r="D146"/>
  <c r="F145"/>
  <c r="F144"/>
  <c r="F143"/>
  <c r="F142"/>
  <c r="E142"/>
  <c r="D142"/>
  <c r="F141"/>
  <c r="F140"/>
  <c r="F139"/>
  <c r="F138"/>
  <c r="F137"/>
  <c r="F136"/>
  <c r="E135"/>
  <c r="D135"/>
  <c r="C1113" i="1" s="1"/>
  <c r="E134" i="5"/>
  <c r="D1112" i="1" s="1"/>
  <c r="F133" i="5"/>
  <c r="F132"/>
  <c r="F131"/>
  <c r="F130"/>
  <c r="F129"/>
  <c r="F128"/>
  <c r="F127"/>
  <c r="E126"/>
  <c r="D1104" i="1" s="1"/>
  <c r="D126" i="5"/>
  <c r="F126" s="1"/>
  <c r="F125"/>
  <c r="F124"/>
  <c r="F123"/>
  <c r="F122"/>
  <c r="F121"/>
  <c r="F120"/>
  <c r="F119"/>
  <c r="E119"/>
  <c r="D119"/>
  <c r="F117"/>
  <c r="F116"/>
  <c r="F115"/>
  <c r="F114"/>
  <c r="F113"/>
  <c r="F112"/>
  <c r="F111"/>
  <c r="F110"/>
  <c r="F109"/>
  <c r="F108"/>
  <c r="F107"/>
  <c r="F106"/>
  <c r="E106"/>
  <c r="D1084" i="1" s="1"/>
  <c r="D106" i="5"/>
  <c r="F105"/>
  <c r="F104"/>
  <c r="F103"/>
  <c r="F102"/>
  <c r="F101"/>
  <c r="F100"/>
  <c r="F99"/>
  <c r="F98"/>
  <c r="F97"/>
  <c r="F96"/>
  <c r="F95"/>
  <c r="F94"/>
  <c r="F93"/>
  <c r="F92"/>
  <c r="F91"/>
  <c r="F90"/>
  <c r="F89"/>
  <c r="F88"/>
  <c r="E88"/>
  <c r="D88"/>
  <c r="G289" i="9" s="1"/>
  <c r="F87" i="5"/>
  <c r="D87"/>
  <c r="F86"/>
  <c r="F85"/>
  <c r="F84"/>
  <c r="F83"/>
  <c r="F82"/>
  <c r="F81"/>
  <c r="F80"/>
  <c r="E79"/>
  <c r="D79"/>
  <c r="E78"/>
  <c r="D1056" i="1" s="1"/>
  <c r="F77" i="5"/>
  <c r="F76"/>
  <c r="F75"/>
  <c r="F74"/>
  <c r="F73"/>
  <c r="F72"/>
  <c r="F71"/>
  <c r="E70"/>
  <c r="E69" s="1"/>
  <c r="D70"/>
  <c r="F67"/>
  <c r="F66"/>
  <c r="F65"/>
  <c r="F64"/>
  <c r="F63"/>
  <c r="E63"/>
  <c r="D1041" i="1" s="1"/>
  <c r="D63" i="5"/>
  <c r="F62"/>
  <c r="F61"/>
  <c r="F60"/>
  <c r="F59"/>
  <c r="F58"/>
  <c r="F57"/>
  <c r="F56"/>
  <c r="E56"/>
  <c r="D1034" i="1" s="1"/>
  <c r="D56" i="5"/>
  <c r="F55"/>
  <c r="F54"/>
  <c r="F53"/>
  <c r="E52"/>
  <c r="D52"/>
  <c r="F51"/>
  <c r="F50"/>
  <c r="F49"/>
  <c r="F48"/>
  <c r="F47"/>
  <c r="F46"/>
  <c r="E45"/>
  <c r="D45"/>
  <c r="F44"/>
  <c r="F43"/>
  <c r="F42"/>
  <c r="E41"/>
  <c r="D41"/>
  <c r="F41" s="1"/>
  <c r="F40"/>
  <c r="F39"/>
  <c r="F38"/>
  <c r="F37"/>
  <c r="F36"/>
  <c r="E35"/>
  <c r="D35"/>
  <c r="F34"/>
  <c r="F33"/>
  <c r="F32"/>
  <c r="F31"/>
  <c r="F30"/>
  <c r="E29"/>
  <c r="D1007" i="1" s="1"/>
  <c r="D29" i="5"/>
  <c r="F28"/>
  <c r="F27"/>
  <c r="F26"/>
  <c r="F25"/>
  <c r="F24"/>
  <c r="F23"/>
  <c r="F22"/>
  <c r="F21"/>
  <c r="F20"/>
  <c r="E19"/>
  <c r="D997" i="1" s="1"/>
  <c r="D19" i="5"/>
  <c r="F18"/>
  <c r="F17"/>
  <c r="F16"/>
  <c r="F15"/>
  <c r="F14"/>
  <c r="E13"/>
  <c r="D991" i="1" s="1"/>
  <c r="D13" i="5"/>
  <c r="F11"/>
  <c r="F10"/>
  <c r="F9"/>
  <c r="E8"/>
  <c r="D986" i="1" s="1"/>
  <c r="D8" i="5"/>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D644"/>
  <c r="F644" s="1"/>
  <c r="D643"/>
  <c r="F638"/>
  <c r="F637"/>
  <c r="F634"/>
  <c r="F633"/>
  <c r="E632"/>
  <c r="D632"/>
  <c r="F631"/>
  <c r="F630"/>
  <c r="F629"/>
  <c r="E629"/>
  <c r="D623" i="1" s="1"/>
  <c r="D629" i="4"/>
  <c r="F628"/>
  <c r="F627"/>
  <c r="F626"/>
  <c r="E626"/>
  <c r="D626"/>
  <c r="F624"/>
  <c r="F623"/>
  <c r="F622"/>
  <c r="F621"/>
  <c r="F620"/>
  <c r="F619"/>
  <c r="F618"/>
  <c r="E617"/>
  <c r="D611" i="1" s="1"/>
  <c r="D617" i="4"/>
  <c r="F616"/>
  <c r="F615"/>
  <c r="F614"/>
  <c r="F613"/>
  <c r="F612"/>
  <c r="E612"/>
  <c r="D612"/>
  <c r="F611"/>
  <c r="F610"/>
  <c r="F609"/>
  <c r="F608"/>
  <c r="F607"/>
  <c r="F606"/>
  <c r="E605"/>
  <c r="D605"/>
  <c r="F605" s="1"/>
  <c r="F604"/>
  <c r="E603"/>
  <c r="D603"/>
  <c r="F602"/>
  <c r="F601"/>
  <c r="F600"/>
  <c r="F599"/>
  <c r="E599"/>
  <c r="D593" i="1" s="1"/>
  <c r="D599" i="4"/>
  <c r="F598"/>
  <c r="F597"/>
  <c r="F596"/>
  <c r="F595"/>
  <c r="E594"/>
  <c r="D594"/>
  <c r="F594" s="1"/>
  <c r="F592"/>
  <c r="F591"/>
  <c r="E590"/>
  <c r="D590"/>
  <c r="F590" s="1"/>
  <c r="F589"/>
  <c r="F588"/>
  <c r="F587"/>
  <c r="E587"/>
  <c r="D587"/>
  <c r="F586"/>
  <c r="F585"/>
  <c r="E585"/>
  <c r="D585"/>
  <c r="F584"/>
  <c r="F583"/>
  <c r="F582"/>
  <c r="E581"/>
  <c r="D575" i="1" s="1"/>
  <c r="D581" i="4"/>
  <c r="F579"/>
  <c r="F578"/>
  <c r="E577"/>
  <c r="D571" i="1" s="1"/>
  <c r="G571" s="1"/>
  <c r="D577" i="4"/>
  <c r="F577" s="1"/>
  <c r="F576"/>
  <c r="F575"/>
  <c r="E574"/>
  <c r="D574"/>
  <c r="F573"/>
  <c r="F572"/>
  <c r="F571"/>
  <c r="E571"/>
  <c r="D565" i="1" s="1"/>
  <c r="D571" i="4"/>
  <c r="F570"/>
  <c r="F569"/>
  <c r="F568"/>
  <c r="E568"/>
  <c r="D562" i="1" s="1"/>
  <c r="G562" s="1"/>
  <c r="D568" i="4"/>
  <c r="F566"/>
  <c r="F565"/>
  <c r="F564"/>
  <c r="E563"/>
  <c r="D563"/>
  <c r="F563" s="1"/>
  <c r="F562"/>
  <c r="F561"/>
  <c r="F560"/>
  <c r="F559"/>
  <c r="F558"/>
  <c r="F557"/>
  <c r="F556"/>
  <c r="F555"/>
  <c r="E555"/>
  <c r="D549" i="1" s="1"/>
  <c r="H549" s="1"/>
  <c r="D555" i="4"/>
  <c r="F554"/>
  <c r="F553"/>
  <c r="F552"/>
  <c r="F551"/>
  <c r="E550"/>
  <c r="D544" i="1" s="1"/>
  <c r="D550" i="4"/>
  <c r="F550" s="1"/>
  <c r="F549"/>
  <c r="F548"/>
  <c r="F547"/>
  <c r="F546"/>
  <c r="F545"/>
  <c r="F544"/>
  <c r="F543"/>
  <c r="E543"/>
  <c r="D537" i="1" s="1"/>
  <c r="D543" i="4"/>
  <c r="F542"/>
  <c r="F541"/>
  <c r="F540"/>
  <c r="F539"/>
  <c r="E538"/>
  <c r="D538"/>
  <c r="F538" s="1"/>
  <c r="F537"/>
  <c r="F536"/>
  <c r="F535"/>
  <c r="E535"/>
  <c r="D529" i="1" s="1"/>
  <c r="D535" i="4"/>
  <c r="F534"/>
  <c r="F533"/>
  <c r="F532"/>
  <c r="F531"/>
  <c r="E530"/>
  <c r="D530"/>
  <c r="F527"/>
  <c r="F526"/>
  <c r="D525"/>
  <c r="F525" s="1"/>
  <c r="F524"/>
  <c r="F523"/>
  <c r="E522"/>
  <c r="D522"/>
  <c r="F521"/>
  <c r="F520"/>
  <c r="F519"/>
  <c r="E519"/>
  <c r="D519"/>
  <c r="F518"/>
  <c r="F517"/>
  <c r="F516"/>
  <c r="E516"/>
  <c r="D510" i="1" s="1"/>
  <c r="D516" i="4"/>
  <c r="F514"/>
  <c r="F513"/>
  <c r="F512"/>
  <c r="F511"/>
  <c r="F510"/>
  <c r="F509"/>
  <c r="F508"/>
  <c r="E507"/>
  <c r="D501" i="1" s="1"/>
  <c r="H501" s="1"/>
  <c r="D507" i="4"/>
  <c r="F506"/>
  <c r="F505"/>
  <c r="F504"/>
  <c r="F503"/>
  <c r="F502"/>
  <c r="E502"/>
  <c r="D496" i="1" s="1"/>
  <c r="H496" s="1"/>
  <c r="D502" i="4"/>
  <c r="F501"/>
  <c r="F500"/>
  <c r="F499"/>
  <c r="F498"/>
  <c r="F497"/>
  <c r="F496"/>
  <c r="E495"/>
  <c r="D489" i="1" s="1"/>
  <c r="H489" s="1"/>
  <c r="D495" i="4"/>
  <c r="F495" s="1"/>
  <c r="F494"/>
  <c r="F493"/>
  <c r="F492"/>
  <c r="F491"/>
  <c r="F490"/>
  <c r="E490"/>
  <c r="D484" i="1" s="1"/>
  <c r="H484" s="1"/>
  <c r="D490" i="4"/>
  <c r="F489"/>
  <c r="F488"/>
  <c r="F487"/>
  <c r="F486"/>
  <c r="F485"/>
  <c r="E485"/>
  <c r="D485"/>
  <c r="F483"/>
  <c r="F482"/>
  <c r="F481"/>
  <c r="E481"/>
  <c r="D475" i="1" s="1"/>
  <c r="D481" i="4"/>
  <c r="F480"/>
  <c r="F479"/>
  <c r="F478"/>
  <c r="E478"/>
  <c r="D478"/>
  <c r="F477"/>
  <c r="F476"/>
  <c r="F475"/>
  <c r="F474"/>
  <c r="F473"/>
  <c r="E473"/>
  <c r="E472" s="1"/>
  <c r="D466" i="1" s="1"/>
  <c r="D473" i="4"/>
  <c r="D472"/>
  <c r="F472" s="1"/>
  <c r="F471"/>
  <c r="F470"/>
  <c r="F469"/>
  <c r="E469"/>
  <c r="D469"/>
  <c r="F468"/>
  <c r="F467"/>
  <c r="F466"/>
  <c r="E466"/>
  <c r="D460" i="1" s="1"/>
  <c r="D466" i="4"/>
  <c r="F465"/>
  <c r="F464"/>
  <c r="E463"/>
  <c r="D457" i="1" s="1"/>
  <c r="D463" i="4"/>
  <c r="F463" s="1"/>
  <c r="F462"/>
  <c r="F461"/>
  <c r="E460"/>
  <c r="D460"/>
  <c r="F458"/>
  <c r="F457"/>
  <c r="F456"/>
  <c r="F455"/>
  <c r="E455"/>
  <c r="D455"/>
  <c r="F454"/>
  <c r="F453"/>
  <c r="F452"/>
  <c r="F451"/>
  <c r="F450"/>
  <c r="F449"/>
  <c r="F448"/>
  <c r="E447"/>
  <c r="D441" i="1" s="1"/>
  <c r="D447" i="4"/>
  <c r="F447" s="1"/>
  <c r="F446"/>
  <c r="F445"/>
  <c r="F444"/>
  <c r="F443"/>
  <c r="F442"/>
  <c r="E442"/>
  <c r="D442"/>
  <c r="F441"/>
  <c r="F440"/>
  <c r="F439"/>
  <c r="F438"/>
  <c r="F437"/>
  <c r="F436"/>
  <c r="E435"/>
  <c r="D435"/>
  <c r="F435" s="1"/>
  <c r="F434"/>
  <c r="F433"/>
  <c r="F432"/>
  <c r="F431"/>
  <c r="F430"/>
  <c r="E430"/>
  <c r="D424" i="1" s="1"/>
  <c r="D430" i="4"/>
  <c r="F429"/>
  <c r="F428"/>
  <c r="E427"/>
  <c r="D427"/>
  <c r="F426"/>
  <c r="F425"/>
  <c r="F424"/>
  <c r="F423"/>
  <c r="F422"/>
  <c r="E422"/>
  <c r="D422"/>
  <c r="E418"/>
  <c r="D418"/>
  <c r="F418" s="1"/>
  <c r="F417"/>
  <c r="E417"/>
  <c r="D412" i="1" s="1"/>
  <c r="G412" s="1"/>
  <c r="D417" i="4"/>
  <c r="E416"/>
  <c r="D411" i="1" s="1"/>
  <c r="G411" s="1"/>
  <c r="D416" i="4"/>
  <c r="F411"/>
  <c r="F410"/>
  <c r="F409"/>
  <c r="F406"/>
  <c r="F405"/>
  <c r="F404"/>
  <c r="F403"/>
  <c r="E402"/>
  <c r="F402" s="1"/>
  <c r="D402"/>
  <c r="F401"/>
  <c r="F400"/>
  <c r="E400"/>
  <c r="D395" i="1" s="1"/>
  <c r="G395" s="1"/>
  <c r="D400" i="4"/>
  <c r="F399"/>
  <c r="F398"/>
  <c r="F397"/>
  <c r="E397"/>
  <c r="E396" s="1"/>
  <c r="D391" i="1" s="1"/>
  <c r="G391" s="1"/>
  <c r="D397" i="4"/>
  <c r="F396"/>
  <c r="D396"/>
  <c r="F395"/>
  <c r="F394"/>
  <c r="F393"/>
  <c r="F392"/>
  <c r="E391"/>
  <c r="D386" i="1" s="1"/>
  <c r="G386" s="1"/>
  <c r="D391" i="4"/>
  <c r="F390"/>
  <c r="F389"/>
  <c r="F388"/>
  <c r="E388"/>
  <c r="D388"/>
  <c r="F387"/>
  <c r="F386"/>
  <c r="F385"/>
  <c r="F384"/>
  <c r="E383"/>
  <c r="D378" i="1" s="1"/>
  <c r="G378" s="1"/>
  <c r="D383" i="4"/>
  <c r="F382"/>
  <c r="F381"/>
  <c r="F380"/>
  <c r="F379"/>
  <c r="E378"/>
  <c r="F378" s="1"/>
  <c r="D378"/>
  <c r="F377"/>
  <c r="F376"/>
  <c r="F375"/>
  <c r="F374"/>
  <c r="F373"/>
  <c r="F372"/>
  <c r="F371"/>
  <c r="F370"/>
  <c r="E369"/>
  <c r="F369" s="1"/>
  <c r="D369"/>
  <c r="F368"/>
  <c r="F367"/>
  <c r="F366"/>
  <c r="F365"/>
  <c r="E364"/>
  <c r="D364"/>
  <c r="F362"/>
  <c r="F361"/>
  <c r="F360"/>
  <c r="F359"/>
  <c r="F358"/>
  <c r="F357"/>
  <c r="E356"/>
  <c r="D351" i="1" s="1"/>
  <c r="D356" i="4"/>
  <c r="F356" s="1"/>
  <c r="F355"/>
  <c r="F354"/>
  <c r="F353"/>
  <c r="F352"/>
  <c r="E352"/>
  <c r="D352"/>
  <c r="F349"/>
  <c r="F348"/>
  <c r="E348"/>
  <c r="D348"/>
  <c r="F347"/>
  <c r="F346"/>
  <c r="F345"/>
  <c r="E345"/>
  <c r="E344" s="1"/>
  <c r="D339" i="1" s="1"/>
  <c r="G339" s="1"/>
  <c r="D345" i="4"/>
  <c r="F344"/>
  <c r="D344"/>
  <c r="F343"/>
  <c r="F342"/>
  <c r="F341"/>
  <c r="F340"/>
  <c r="E339"/>
  <c r="D339"/>
  <c r="F339" s="1"/>
  <c r="F338"/>
  <c r="F337"/>
  <c r="F336"/>
  <c r="E336"/>
  <c r="D336"/>
  <c r="F335"/>
  <c r="F334"/>
  <c r="F333"/>
  <c r="F332"/>
  <c r="E331"/>
  <c r="D331"/>
  <c r="F331" s="1"/>
  <c r="F330"/>
  <c r="F329"/>
  <c r="F328"/>
  <c r="F327"/>
  <c r="F326"/>
  <c r="E326"/>
  <c r="D321" i="1" s="1"/>
  <c r="G321" s="1"/>
  <c r="D326" i="4"/>
  <c r="F325"/>
  <c r="F324"/>
  <c r="F323"/>
  <c r="F322"/>
  <c r="F321"/>
  <c r="F320"/>
  <c r="F319"/>
  <c r="F318"/>
  <c r="F317"/>
  <c r="E317"/>
  <c r="D312" i="1" s="1"/>
  <c r="G312" s="1"/>
  <c r="D317" i="4"/>
  <c r="F316"/>
  <c r="F315"/>
  <c r="F314"/>
  <c r="F313"/>
  <c r="E312"/>
  <c r="D312"/>
  <c r="F310"/>
  <c r="F309"/>
  <c r="F308"/>
  <c r="F307"/>
  <c r="F306"/>
  <c r="F305"/>
  <c r="E304"/>
  <c r="D304"/>
  <c r="F304" s="1"/>
  <c r="F303"/>
  <c r="F302"/>
  <c r="F301"/>
  <c r="E300"/>
  <c r="F300" s="1"/>
  <c r="D300"/>
  <c r="F296"/>
  <c r="F295"/>
  <c r="F294"/>
  <c r="F293"/>
  <c r="F292"/>
  <c r="F288"/>
  <c r="E288"/>
  <c r="D284" i="1" s="1"/>
  <c r="G284" s="1"/>
  <c r="D288" i="4"/>
  <c r="E287"/>
  <c r="D287"/>
  <c r="F287" s="1"/>
  <c r="F286"/>
  <c r="F285"/>
  <c r="F284"/>
  <c r="F283"/>
  <c r="F282"/>
  <c r="F281"/>
  <c r="F280"/>
  <c r="F279"/>
  <c r="E279"/>
  <c r="D275" i="1" s="1"/>
  <c r="D279" i="4"/>
  <c r="F278"/>
  <c r="F277"/>
  <c r="F276"/>
  <c r="F275"/>
  <c r="F274"/>
  <c r="E273"/>
  <c r="F273" s="1"/>
  <c r="D273"/>
  <c r="F272"/>
  <c r="F271"/>
  <c r="F270"/>
  <c r="F269"/>
  <c r="F268"/>
  <c r="E268"/>
  <c r="D264" i="1" s="1"/>
  <c r="G264" s="1"/>
  <c r="D268" i="4"/>
  <c r="F267"/>
  <c r="F266"/>
  <c r="F265"/>
  <c r="E264"/>
  <c r="D260" i="1" s="1"/>
  <c r="D264" i="4"/>
  <c r="D263"/>
  <c r="F262"/>
  <c r="F261"/>
  <c r="F260"/>
  <c r="E259"/>
  <c r="F259" s="1"/>
  <c r="D259"/>
  <c r="F258"/>
  <c r="F257"/>
  <c r="F256"/>
  <c r="F255"/>
  <c r="F254"/>
  <c r="F253"/>
  <c r="E253"/>
  <c r="E252" s="1"/>
  <c r="D248" i="1" s="1"/>
  <c r="D253" i="4"/>
  <c r="D252" s="1"/>
  <c r="C248" i="1" s="1"/>
  <c r="F251" i="4"/>
  <c r="F250"/>
  <c r="F249"/>
  <c r="F248"/>
  <c r="E247"/>
  <c r="D243" i="1" s="1"/>
  <c r="D247" i="4"/>
  <c r="F247" s="1"/>
  <c r="F246"/>
  <c r="F245"/>
  <c r="F244"/>
  <c r="E244"/>
  <c r="D240" i="1" s="1"/>
  <c r="H240" s="1"/>
  <c r="D244" i="4"/>
  <c r="F243"/>
  <c r="F242"/>
  <c r="F241"/>
  <c r="E240"/>
  <c r="D236" i="1" s="1"/>
  <c r="G236" s="1"/>
  <c r="D240" i="4"/>
  <c r="F240" s="1"/>
  <c r="F239"/>
  <c r="F238"/>
  <c r="F237"/>
  <c r="F236"/>
  <c r="E236"/>
  <c r="D236"/>
  <c r="F235"/>
  <c r="F234"/>
  <c r="F233"/>
  <c r="F232"/>
  <c r="E231"/>
  <c r="D227" i="1" s="1"/>
  <c r="D231" i="4"/>
  <c r="F230"/>
  <c r="F229"/>
  <c r="F228"/>
  <c r="E228"/>
  <c r="D224" i="1" s="1"/>
  <c r="G224" s="1"/>
  <c r="D228" i="4"/>
  <c r="F227"/>
  <c r="F226"/>
  <c r="F225"/>
  <c r="E225"/>
  <c r="D225"/>
  <c r="D224" s="1"/>
  <c r="C220" i="1" s="1"/>
  <c r="F223" i="4"/>
  <c r="F222"/>
  <c r="F221"/>
  <c r="F220"/>
  <c r="E219"/>
  <c r="D215" i="1" s="1"/>
  <c r="D219" i="4"/>
  <c r="F218"/>
  <c r="F217"/>
  <c r="F216"/>
  <c r="E216"/>
  <c r="D216"/>
  <c r="D215"/>
  <c r="F214"/>
  <c r="F213"/>
  <c r="F212"/>
  <c r="F211"/>
  <c r="E210"/>
  <c r="D206" i="1" s="1"/>
  <c r="D210" i="4"/>
  <c r="F209"/>
  <c r="F208"/>
  <c r="F207"/>
  <c r="F206"/>
  <c r="F205"/>
  <c r="F204"/>
  <c r="F203"/>
  <c r="F202"/>
  <c r="E202"/>
  <c r="D198" i="1" s="1"/>
  <c r="D202" i="4"/>
  <c r="F201"/>
  <c r="F200"/>
  <c r="F199"/>
  <c r="F198"/>
  <c r="E197"/>
  <c r="D197"/>
  <c r="F197" s="1"/>
  <c r="D196"/>
  <c r="F195"/>
  <c r="F194"/>
  <c r="F193"/>
  <c r="F192"/>
  <c r="F191"/>
  <c r="F190"/>
  <c r="F189"/>
  <c r="E188"/>
  <c r="D188"/>
  <c r="F187"/>
  <c r="F186"/>
  <c r="F185"/>
  <c r="F184"/>
  <c r="F183"/>
  <c r="F182"/>
  <c r="F181"/>
  <c r="F180"/>
  <c r="F179"/>
  <c r="F178"/>
  <c r="E177"/>
  <c r="F177" s="1"/>
  <c r="D177"/>
  <c r="F176"/>
  <c r="F175"/>
  <c r="F174"/>
  <c r="F173"/>
  <c r="F172"/>
  <c r="F171"/>
  <c r="F170"/>
  <c r="E169"/>
  <c r="D165" i="1" s="1"/>
  <c r="D169" i="4"/>
  <c r="F168"/>
  <c r="F167"/>
  <c r="F166"/>
  <c r="F165"/>
  <c r="E164"/>
  <c r="D164"/>
  <c r="F162"/>
  <c r="F161"/>
  <c r="F160"/>
  <c r="E159"/>
  <c r="D159"/>
  <c r="F158"/>
  <c r="F157"/>
  <c r="F156"/>
  <c r="F155"/>
  <c r="F154"/>
  <c r="E153"/>
  <c r="D153"/>
  <c r="D152"/>
  <c r="F150"/>
  <c r="F149"/>
  <c r="F148"/>
  <c r="F147"/>
  <c r="F146"/>
  <c r="F145"/>
  <c r="F144"/>
  <c r="F143"/>
  <c r="F142"/>
  <c r="F141"/>
  <c r="E140"/>
  <c r="E139" s="1"/>
  <c r="D135" i="1" s="1"/>
  <c r="D140" i="4"/>
  <c r="F138"/>
  <c r="F137"/>
  <c r="F136"/>
  <c r="F135"/>
  <c r="F134"/>
  <c r="E134"/>
  <c r="G205" i="9" s="1"/>
  <c r="E205" s="1"/>
  <c r="B205" s="1"/>
  <c r="D134" i="4"/>
  <c r="D133"/>
  <c r="F133" s="1"/>
  <c r="F132"/>
  <c r="F131"/>
  <c r="F130"/>
  <c r="F129"/>
  <c r="E128"/>
  <c r="D124" i="1" s="1"/>
  <c r="D128" i="4"/>
  <c r="F127"/>
  <c r="F126"/>
  <c r="E125"/>
  <c r="D125"/>
  <c r="F123"/>
  <c r="F122"/>
  <c r="F121"/>
  <c r="E120"/>
  <c r="F120" s="1"/>
  <c r="D120"/>
  <c r="F119"/>
  <c r="F118"/>
  <c r="F117"/>
  <c r="F116"/>
  <c r="F115"/>
  <c r="F114"/>
  <c r="F113"/>
  <c r="E112"/>
  <c r="D112"/>
  <c r="F111"/>
  <c r="F110"/>
  <c r="F109"/>
  <c r="F108"/>
  <c r="E107"/>
  <c r="D107"/>
  <c r="F105"/>
  <c r="F104"/>
  <c r="F103"/>
  <c r="F102"/>
  <c r="F101"/>
  <c r="F100"/>
  <c r="F99"/>
  <c r="E98"/>
  <c r="D98"/>
  <c r="F98" s="1"/>
  <c r="F97"/>
  <c r="F96"/>
  <c r="F95"/>
  <c r="F94"/>
  <c r="F93"/>
  <c r="F92"/>
  <c r="E91"/>
  <c r="D91"/>
  <c r="F90"/>
  <c r="F89"/>
  <c r="F88"/>
  <c r="F87"/>
  <c r="F86"/>
  <c r="F85"/>
  <c r="F84"/>
  <c r="E83"/>
  <c r="D79" i="1" s="1"/>
  <c r="D83" i="4"/>
  <c r="D82" s="1"/>
  <c r="F81"/>
  <c r="F80"/>
  <c r="F79"/>
  <c r="F78"/>
  <c r="E77"/>
  <c r="D73" i="1" s="1"/>
  <c r="D77" i="4"/>
  <c r="F76"/>
  <c r="F75"/>
  <c r="F74"/>
  <c r="E74"/>
  <c r="D70" i="1" s="1"/>
  <c r="D74" i="4"/>
  <c r="F73"/>
  <c r="F72"/>
  <c r="F71"/>
  <c r="E71"/>
  <c r="D71"/>
  <c r="F70"/>
  <c r="F69"/>
  <c r="E68"/>
  <c r="D68"/>
  <c r="F67"/>
  <c r="F66"/>
  <c r="E65"/>
  <c r="D65"/>
  <c r="F65" s="1"/>
  <c r="F64"/>
  <c r="F63"/>
  <c r="F62"/>
  <c r="E62"/>
  <c r="D62"/>
  <c r="F61"/>
  <c r="F60"/>
  <c r="E59"/>
  <c r="F59" s="1"/>
  <c r="D59"/>
  <c r="F58"/>
  <c r="F57"/>
  <c r="F56"/>
  <c r="F55"/>
  <c r="F54"/>
  <c r="E54"/>
  <c r="D50" i="1" s="1"/>
  <c r="D54" i="4"/>
  <c r="F53"/>
  <c r="F52"/>
  <c r="F51"/>
  <c r="E51"/>
  <c r="D47" i="1" s="1"/>
  <c r="D51" i="4"/>
  <c r="F49"/>
  <c r="F48"/>
  <c r="F47"/>
  <c r="F46"/>
  <c r="E45"/>
  <c r="D45"/>
  <c r="F43"/>
  <c r="F42"/>
  <c r="F41"/>
  <c r="F40"/>
  <c r="E40"/>
  <c r="D36" i="1" s="1"/>
  <c r="H36" s="1"/>
  <c r="D40" i="4"/>
  <c r="F39"/>
  <c r="F38"/>
  <c r="F37"/>
  <c r="E37"/>
  <c r="D33" i="1" s="1"/>
  <c r="D37" i="4"/>
  <c r="F36"/>
  <c r="F35"/>
  <c r="F34"/>
  <c r="F33"/>
  <c r="F32"/>
  <c r="F31"/>
  <c r="F30"/>
  <c r="E29"/>
  <c r="D25" i="1" s="1"/>
  <c r="D29" i="4"/>
  <c r="F28"/>
  <c r="F27"/>
  <c r="F26"/>
  <c r="F25"/>
  <c r="F24"/>
  <c r="E23"/>
  <c r="D19" i="1" s="1"/>
  <c r="D23" i="4"/>
  <c r="F22"/>
  <c r="F21"/>
  <c r="F20"/>
  <c r="F19"/>
  <c r="F18"/>
  <c r="E17"/>
  <c r="D13" i="1" s="1"/>
  <c r="D17" i="4"/>
  <c r="F17" s="1"/>
  <c r="F16"/>
  <c r="F15"/>
  <c r="F14"/>
  <c r="F13"/>
  <c r="F12"/>
  <c r="F11"/>
  <c r="F10"/>
  <c r="F9"/>
  <c r="E8"/>
  <c r="D8"/>
  <c r="I36" i="3"/>
  <c r="G36"/>
  <c r="B36"/>
  <c r="G35"/>
  <c r="B35"/>
  <c r="G34"/>
  <c r="B34"/>
  <c r="I33"/>
  <c r="G33"/>
  <c r="B33"/>
  <c r="I32"/>
  <c r="H32"/>
  <c r="G32"/>
  <c r="B32"/>
  <c r="G31"/>
  <c r="B31"/>
  <c r="G30"/>
  <c r="B30"/>
  <c r="G29"/>
  <c r="B29"/>
  <c r="G28"/>
  <c r="B28"/>
  <c r="G27"/>
  <c r="B27"/>
  <c r="I26"/>
  <c r="H26"/>
  <c r="G26"/>
  <c r="B26"/>
  <c r="G25"/>
  <c r="B25"/>
  <c r="G24"/>
  <c r="B24"/>
  <c r="G23"/>
  <c r="B23"/>
  <c r="G22"/>
  <c r="B22"/>
  <c r="G21"/>
  <c r="B21"/>
  <c r="G20"/>
  <c r="B20"/>
  <c r="G19"/>
  <c r="B19"/>
  <c r="G18"/>
  <c r="B18"/>
  <c r="G17"/>
  <c r="B17"/>
  <c r="G16"/>
  <c r="B16"/>
  <c r="H10" a="1"/>
  <c r="H10" s="1"/>
  <c r="L3" i="9" s="1"/>
  <c r="C1580" i="1"/>
  <c r="G1580" s="1"/>
  <c r="G1579"/>
  <c r="C1579"/>
  <c r="H1579" s="1"/>
  <c r="G1578"/>
  <c r="C1578"/>
  <c r="H1578" s="1"/>
  <c r="C1577"/>
  <c r="H1577" s="1"/>
  <c r="H1576"/>
  <c r="C1576"/>
  <c r="G1576" s="1"/>
  <c r="G1575"/>
  <c r="C1575"/>
  <c r="H1575" s="1"/>
  <c r="H1574"/>
  <c r="C1574"/>
  <c r="G1574" s="1"/>
  <c r="C1573"/>
  <c r="H1573" s="1"/>
  <c r="C1572"/>
  <c r="G1572" s="1"/>
  <c r="G1571"/>
  <c r="C1571"/>
  <c r="H1571" s="1"/>
  <c r="C1570"/>
  <c r="H1570" s="1"/>
  <c r="C1569"/>
  <c r="H1569" s="1"/>
  <c r="H1568"/>
  <c r="C1568"/>
  <c r="G1568" s="1"/>
  <c r="C1567"/>
  <c r="C1566"/>
  <c r="G1566" s="1"/>
  <c r="C1564"/>
  <c r="G1564" s="1"/>
  <c r="C1563"/>
  <c r="H1563" s="1"/>
  <c r="C1562"/>
  <c r="H1562" s="1"/>
  <c r="C1561"/>
  <c r="H1561" s="1"/>
  <c r="C1559"/>
  <c r="H1558"/>
  <c r="C1558"/>
  <c r="G1558" s="1"/>
  <c r="C1557"/>
  <c r="C1556"/>
  <c r="G1556" s="1"/>
  <c r="C1555"/>
  <c r="G1554"/>
  <c r="C1554"/>
  <c r="H1554" s="1"/>
  <c r="C1553"/>
  <c r="H1553" s="1"/>
  <c r="C1552"/>
  <c r="C1551"/>
  <c r="C1549"/>
  <c r="C1548"/>
  <c r="G1548" s="1"/>
  <c r="C1547"/>
  <c r="G1546"/>
  <c r="C1546"/>
  <c r="H1546" s="1"/>
  <c r="H1544"/>
  <c r="C1544"/>
  <c r="G1544" s="1"/>
  <c r="C1543"/>
  <c r="H1542"/>
  <c r="C1542"/>
  <c r="G1542" s="1"/>
  <c r="C1541"/>
  <c r="H1539"/>
  <c r="C1539"/>
  <c r="G1539" s="1"/>
  <c r="C1538"/>
  <c r="H1538" s="1"/>
  <c r="C1537"/>
  <c r="H1537" s="1"/>
  <c r="C1536"/>
  <c r="G1535"/>
  <c r="C1535"/>
  <c r="H1535" s="1"/>
  <c r="C1534"/>
  <c r="G1534" s="1"/>
  <c r="G1533"/>
  <c r="C1533"/>
  <c r="H1533" s="1"/>
  <c r="C1532"/>
  <c r="G1532" s="1"/>
  <c r="H1531"/>
  <c r="C1531"/>
  <c r="G1531" s="1"/>
  <c r="C1529"/>
  <c r="H1529" s="1"/>
  <c r="C1528"/>
  <c r="C1527"/>
  <c r="G1527" s="1"/>
  <c r="H1526"/>
  <c r="C1526"/>
  <c r="G1526" s="1"/>
  <c r="C1523"/>
  <c r="G1523" s="1"/>
  <c r="C1522"/>
  <c r="C1521"/>
  <c r="H1521" s="1"/>
  <c r="C1520"/>
  <c r="G1520" s="1"/>
  <c r="C1519"/>
  <c r="H1519" s="1"/>
  <c r="C1516"/>
  <c r="G1516" s="1"/>
  <c r="H1515"/>
  <c r="G1515"/>
  <c r="C1515"/>
  <c r="C1514"/>
  <c r="C1513"/>
  <c r="H1513" s="1"/>
  <c r="C1512"/>
  <c r="G1512" s="1"/>
  <c r="C1510"/>
  <c r="G1509"/>
  <c r="C1509"/>
  <c r="H1509" s="1"/>
  <c r="C1508"/>
  <c r="G1508" s="1"/>
  <c r="H1507"/>
  <c r="G1507"/>
  <c r="C1507"/>
  <c r="C1506"/>
  <c r="C1505"/>
  <c r="H1505" s="1"/>
  <c r="C1504"/>
  <c r="G1504" s="1"/>
  <c r="C1503"/>
  <c r="H1503" s="1"/>
  <c r="C1502"/>
  <c r="C1500"/>
  <c r="G1500" s="1"/>
  <c r="C1498"/>
  <c r="C1497"/>
  <c r="C1496"/>
  <c r="C1495"/>
  <c r="C1494"/>
  <c r="G1494" s="1"/>
  <c r="C1493"/>
  <c r="H1492"/>
  <c r="C1492"/>
  <c r="G1492" s="1"/>
  <c r="G1491"/>
  <c r="C1491"/>
  <c r="H1491" s="1"/>
  <c r="C1490"/>
  <c r="C1489"/>
  <c r="C1488"/>
  <c r="C1487"/>
  <c r="H1486"/>
  <c r="C1486"/>
  <c r="G1486" s="1"/>
  <c r="C1485"/>
  <c r="H1484"/>
  <c r="C1484"/>
  <c r="G1484" s="1"/>
  <c r="C1483"/>
  <c r="H1483" s="1"/>
  <c r="C1482"/>
  <c r="C1480"/>
  <c r="D1479"/>
  <c r="C1479"/>
  <c r="D1478"/>
  <c r="C1478"/>
  <c r="D1477"/>
  <c r="C1477"/>
  <c r="D1476"/>
  <c r="C1476"/>
  <c r="D1475"/>
  <c r="D1474"/>
  <c r="C1474"/>
  <c r="D1473"/>
  <c r="G1473" s="1"/>
  <c r="C1473"/>
  <c r="J1473" s="1"/>
  <c r="G1472"/>
  <c r="D1472"/>
  <c r="C1472"/>
  <c r="D1471"/>
  <c r="C1471"/>
  <c r="D1468"/>
  <c r="C1468"/>
  <c r="G1467"/>
  <c r="D1467"/>
  <c r="H1467" s="1"/>
  <c r="C1467"/>
  <c r="D1466"/>
  <c r="C1466"/>
  <c r="D1465"/>
  <c r="C1465"/>
  <c r="D1464"/>
  <c r="C1464"/>
  <c r="D1463"/>
  <c r="C1463"/>
  <c r="D1462"/>
  <c r="C1462"/>
  <c r="D1461"/>
  <c r="D1460"/>
  <c r="C1460"/>
  <c r="D1459"/>
  <c r="C1459"/>
  <c r="D1458"/>
  <c r="C1458"/>
  <c r="D1457"/>
  <c r="C1457"/>
  <c r="D1456"/>
  <c r="C1456"/>
  <c r="D1455"/>
  <c r="C1455"/>
  <c r="D1452"/>
  <c r="C1452"/>
  <c r="D1451"/>
  <c r="C1451"/>
  <c r="D1450"/>
  <c r="H1450" s="1"/>
  <c r="C1450"/>
  <c r="D1449"/>
  <c r="C1449"/>
  <c r="G1448"/>
  <c r="D1448"/>
  <c r="C1448"/>
  <c r="D1447"/>
  <c r="C1447"/>
  <c r="D1446"/>
  <c r="H1446" s="1"/>
  <c r="C1446"/>
  <c r="D1445"/>
  <c r="D1444"/>
  <c r="C1444"/>
  <c r="D1443"/>
  <c r="H1443" s="1"/>
  <c r="C1443"/>
  <c r="D1442"/>
  <c r="C1442"/>
  <c r="D1441"/>
  <c r="C1441"/>
  <c r="D1440"/>
  <c r="C1440"/>
  <c r="J1440" s="1"/>
  <c r="G1439"/>
  <c r="D1439"/>
  <c r="C1439"/>
  <c r="C1438"/>
  <c r="D1434"/>
  <c r="G1434" s="1"/>
  <c r="C1434"/>
  <c r="G1433"/>
  <c r="D1433"/>
  <c r="C1433"/>
  <c r="D1432"/>
  <c r="G1432" s="1"/>
  <c r="C1432"/>
  <c r="D1431"/>
  <c r="G1431" s="1"/>
  <c r="C1431"/>
  <c r="D1430"/>
  <c r="G1430" s="1"/>
  <c r="C1430"/>
  <c r="G1429"/>
  <c r="D1429"/>
  <c r="C1429"/>
  <c r="D1428"/>
  <c r="G1428" s="1"/>
  <c r="C1428"/>
  <c r="H1428" s="1"/>
  <c r="G1427"/>
  <c r="D1427"/>
  <c r="C1427"/>
  <c r="G1426"/>
  <c r="D1426"/>
  <c r="C1426"/>
  <c r="D1425"/>
  <c r="G1425" s="1"/>
  <c r="C1425"/>
  <c r="D1422"/>
  <c r="H1422" s="1"/>
  <c r="C1422"/>
  <c r="D1421"/>
  <c r="H1421" s="1"/>
  <c r="C1421"/>
  <c r="D1420"/>
  <c r="C1420"/>
  <c r="D1419"/>
  <c r="C1419"/>
  <c r="H1418"/>
  <c r="D1418"/>
  <c r="C1418"/>
  <c r="H1417"/>
  <c r="D1417"/>
  <c r="C1417"/>
  <c r="D1415"/>
  <c r="C1415"/>
  <c r="D1414"/>
  <c r="C1414"/>
  <c r="D1413"/>
  <c r="H1413" s="1"/>
  <c r="C1413"/>
  <c r="H1412"/>
  <c r="D1412"/>
  <c r="C1412"/>
  <c r="G1412" s="1"/>
  <c r="D1411"/>
  <c r="C1411"/>
  <c r="D1410"/>
  <c r="C1410"/>
  <c r="C1409"/>
  <c r="H1407"/>
  <c r="D1407"/>
  <c r="C1407"/>
  <c r="G1407" s="1"/>
  <c r="D1406"/>
  <c r="C1406"/>
  <c r="D1405"/>
  <c r="C1405"/>
  <c r="H1404"/>
  <c r="D1404"/>
  <c r="C1404"/>
  <c r="D1403"/>
  <c r="C1403"/>
  <c r="D1402"/>
  <c r="C1402"/>
  <c r="D1401"/>
  <c r="D1400"/>
  <c r="C1400"/>
  <c r="D1399"/>
  <c r="C1399"/>
  <c r="D1398"/>
  <c r="C1398"/>
  <c r="D1397"/>
  <c r="C1397"/>
  <c r="D1396"/>
  <c r="C1396"/>
  <c r="D1395"/>
  <c r="C1395"/>
  <c r="D1394"/>
  <c r="C1394"/>
  <c r="C1393"/>
  <c r="G1392"/>
  <c r="D1392"/>
  <c r="C1392"/>
  <c r="G1391"/>
  <c r="D1391"/>
  <c r="C1391"/>
  <c r="D1390"/>
  <c r="G1390" s="1"/>
  <c r="C1390"/>
  <c r="D1389"/>
  <c r="G1389" s="1"/>
  <c r="C1389"/>
  <c r="D1388"/>
  <c r="H1387"/>
  <c r="G1387"/>
  <c r="D1387"/>
  <c r="C1387"/>
  <c r="H1386"/>
  <c r="G1386"/>
  <c r="D1386"/>
  <c r="C1386"/>
  <c r="G1385"/>
  <c r="D1385"/>
  <c r="H1385" s="1"/>
  <c r="C1385"/>
  <c r="C1384"/>
  <c r="G1382"/>
  <c r="D1382"/>
  <c r="H1382" s="1"/>
  <c r="C1382"/>
  <c r="H1381"/>
  <c r="G1381"/>
  <c r="D1381"/>
  <c r="C1381"/>
  <c r="G1380"/>
  <c r="D1380"/>
  <c r="H1380" s="1"/>
  <c r="C1380"/>
  <c r="H1379"/>
  <c r="G1379"/>
  <c r="D1379"/>
  <c r="C1379"/>
  <c r="H1378"/>
  <c r="D1378"/>
  <c r="G1378" s="1"/>
  <c r="C1378"/>
  <c r="H1377"/>
  <c r="G1377"/>
  <c r="D1377"/>
  <c r="C1377"/>
  <c r="C1376"/>
  <c r="H1375"/>
  <c r="G1375"/>
  <c r="D1375"/>
  <c r="C1375"/>
  <c r="D1374"/>
  <c r="G1374" s="1"/>
  <c r="C1374"/>
  <c r="D1373"/>
  <c r="G1373" s="1"/>
  <c r="C1373"/>
  <c r="D1372"/>
  <c r="G1372" s="1"/>
  <c r="C1372"/>
  <c r="D1371"/>
  <c r="G1371" s="1"/>
  <c r="C1371"/>
  <c r="H1370"/>
  <c r="G1370"/>
  <c r="D1370"/>
  <c r="C1370"/>
  <c r="D1368"/>
  <c r="H1368" s="1"/>
  <c r="C1368"/>
  <c r="G1368" s="1"/>
  <c r="D1367"/>
  <c r="C1367"/>
  <c r="D1366"/>
  <c r="C1366"/>
  <c r="H1365"/>
  <c r="D1365"/>
  <c r="C1365"/>
  <c r="G1365" s="1"/>
  <c r="H1364"/>
  <c r="D1364"/>
  <c r="C1364"/>
  <c r="D1363"/>
  <c r="C1363"/>
  <c r="D1362"/>
  <c r="C1362"/>
  <c r="D1361"/>
  <c r="H1361" s="1"/>
  <c r="C1361"/>
  <c r="C1360"/>
  <c r="D1359"/>
  <c r="C1359"/>
  <c r="D1358"/>
  <c r="C1358"/>
  <c r="H1357"/>
  <c r="D1357"/>
  <c r="C1357"/>
  <c r="D1356"/>
  <c r="H1356" s="1"/>
  <c r="C1356"/>
  <c r="D1355"/>
  <c r="C1355"/>
  <c r="D1354"/>
  <c r="C1354"/>
  <c r="H1353"/>
  <c r="D1353"/>
  <c r="C1353"/>
  <c r="G1353" s="1"/>
  <c r="D1352"/>
  <c r="H1352" s="1"/>
  <c r="C1352"/>
  <c r="G1352" s="1"/>
  <c r="D1351"/>
  <c r="C1351"/>
  <c r="D1350"/>
  <c r="C1350"/>
  <c r="H1349"/>
  <c r="D1349"/>
  <c r="C1349"/>
  <c r="D1348"/>
  <c r="H1348" s="1"/>
  <c r="C1348"/>
  <c r="D1347"/>
  <c r="C1347"/>
  <c r="D1346"/>
  <c r="C1346"/>
  <c r="D1345"/>
  <c r="H1345" s="1"/>
  <c r="C1345"/>
  <c r="G1345" s="1"/>
  <c r="D1343"/>
  <c r="C1343"/>
  <c r="D1342"/>
  <c r="C1342"/>
  <c r="D1341"/>
  <c r="C1341"/>
  <c r="D1340"/>
  <c r="C1340"/>
  <c r="D1339"/>
  <c r="C1339"/>
  <c r="D1338"/>
  <c r="C1338"/>
  <c r="C1337"/>
  <c r="G1336"/>
  <c r="D1336"/>
  <c r="H1336" s="1"/>
  <c r="C1336"/>
  <c r="G1335"/>
  <c r="D1335"/>
  <c r="H1335" s="1"/>
  <c r="C1335"/>
  <c r="H1334"/>
  <c r="G1334"/>
  <c r="D1334"/>
  <c r="C1334"/>
  <c r="G1333"/>
  <c r="D1333"/>
  <c r="H1333" s="1"/>
  <c r="C1333"/>
  <c r="H1332"/>
  <c r="G1332"/>
  <c r="D1332"/>
  <c r="C1332"/>
  <c r="H1331"/>
  <c r="G1331"/>
  <c r="D1331"/>
  <c r="C1331"/>
  <c r="H1330"/>
  <c r="G1330"/>
  <c r="D1330"/>
  <c r="C1330"/>
  <c r="G1328"/>
  <c r="D1328"/>
  <c r="H1328" s="1"/>
  <c r="C1328"/>
  <c r="G1327"/>
  <c r="D1327"/>
  <c r="H1327" s="1"/>
  <c r="C1327"/>
  <c r="H1326"/>
  <c r="G1326"/>
  <c r="D1326"/>
  <c r="C1326"/>
  <c r="G1325"/>
  <c r="D1325"/>
  <c r="H1325" s="1"/>
  <c r="C1325"/>
  <c r="H1324"/>
  <c r="G1324"/>
  <c r="D1324"/>
  <c r="C1324"/>
  <c r="H1323"/>
  <c r="G1323"/>
  <c r="D1323"/>
  <c r="C1323"/>
  <c r="D1322"/>
  <c r="H1322" s="1"/>
  <c r="C1322"/>
  <c r="G1321"/>
  <c r="D1321"/>
  <c r="H1321" s="1"/>
  <c r="C1321"/>
  <c r="H1320"/>
  <c r="G1320"/>
  <c r="D1320"/>
  <c r="C1320"/>
  <c r="G1319"/>
  <c r="D1319"/>
  <c r="H1319" s="1"/>
  <c r="C1319"/>
  <c r="H1318"/>
  <c r="G1318"/>
  <c r="D1318"/>
  <c r="C1318"/>
  <c r="G1317"/>
  <c r="D1317"/>
  <c r="H1317" s="1"/>
  <c r="C1317"/>
  <c r="C1316"/>
  <c r="G1315"/>
  <c r="D1315"/>
  <c r="H1315" s="1"/>
  <c r="C1315"/>
  <c r="G1314"/>
  <c r="D1314"/>
  <c r="H1314" s="1"/>
  <c r="C1314"/>
  <c r="H1313"/>
  <c r="G1313"/>
  <c r="D1313"/>
  <c r="C1313"/>
  <c r="H1312"/>
  <c r="G1312"/>
  <c r="D1312"/>
  <c r="C1312"/>
  <c r="G1311"/>
  <c r="D1311"/>
  <c r="H1311" s="1"/>
  <c r="C1311"/>
  <c r="G1310"/>
  <c r="D1310"/>
  <c r="H1310" s="1"/>
  <c r="C1310"/>
  <c r="H1309"/>
  <c r="G1309"/>
  <c r="D1309"/>
  <c r="C1309"/>
  <c r="G1308"/>
  <c r="D1308"/>
  <c r="H1308" s="1"/>
  <c r="C1308"/>
  <c r="D1307"/>
  <c r="D1306"/>
  <c r="C1306"/>
  <c r="D1305"/>
  <c r="C1305"/>
  <c r="D1304"/>
  <c r="D1303"/>
  <c r="C1303"/>
  <c r="D1302"/>
  <c r="C1302"/>
  <c r="D1301"/>
  <c r="C1301"/>
  <c r="C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C1235"/>
  <c r="D1234"/>
  <c r="C1234"/>
  <c r="D1233"/>
  <c r="C1233"/>
  <c r="D1232"/>
  <c r="C1232"/>
  <c r="D1231"/>
  <c r="C1231"/>
  <c r="D1230"/>
  <c r="C1230"/>
  <c r="D1229"/>
  <c r="C1229"/>
  <c r="D1228"/>
  <c r="C1228"/>
  <c r="D1227"/>
  <c r="D1226"/>
  <c r="C1226"/>
  <c r="D1225"/>
  <c r="C1225"/>
  <c r="D1224"/>
  <c r="C1224"/>
  <c r="D1223"/>
  <c r="C1223"/>
  <c r="D1221"/>
  <c r="C1221"/>
  <c r="G1220"/>
  <c r="D1220"/>
  <c r="H1220" s="1"/>
  <c r="C1220"/>
  <c r="G1219"/>
  <c r="D1219"/>
  <c r="H1219" s="1"/>
  <c r="C1219"/>
  <c r="D1218"/>
  <c r="H1218" s="1"/>
  <c r="C1218"/>
  <c r="D1217"/>
  <c r="C1217"/>
  <c r="C1216"/>
  <c r="D1213"/>
  <c r="H1213" s="1"/>
  <c r="C1213"/>
  <c r="D1212"/>
  <c r="C1212"/>
  <c r="C1211"/>
  <c r="H1210"/>
  <c r="G1210"/>
  <c r="D1210"/>
  <c r="C1210"/>
  <c r="D1209"/>
  <c r="H1209" s="1"/>
  <c r="C1209"/>
  <c r="G1208"/>
  <c r="D1208"/>
  <c r="H1208" s="1"/>
  <c r="C1208"/>
  <c r="D1207"/>
  <c r="H1207" s="1"/>
  <c r="C1207"/>
  <c r="G1206"/>
  <c r="D1206"/>
  <c r="H1206" s="1"/>
  <c r="C1206"/>
  <c r="G1205"/>
  <c r="D1205"/>
  <c r="H1205" s="1"/>
  <c r="C1205"/>
  <c r="D1204"/>
  <c r="H1204" s="1"/>
  <c r="C1204"/>
  <c r="D1203"/>
  <c r="H1203" s="1"/>
  <c r="C1203"/>
  <c r="G1202"/>
  <c r="D1202"/>
  <c r="H1202" s="1"/>
  <c r="C1202"/>
  <c r="C1201"/>
  <c r="D1200"/>
  <c r="H1200" s="1"/>
  <c r="C1200"/>
  <c r="D1199"/>
  <c r="C1199"/>
  <c r="D1198"/>
  <c r="C1198"/>
  <c r="D1197"/>
  <c r="H1197" s="1"/>
  <c r="C1197"/>
  <c r="H1196"/>
  <c r="D1196"/>
  <c r="C1196"/>
  <c r="G1196" s="1"/>
  <c r="D1195"/>
  <c r="C1195"/>
  <c r="D1194"/>
  <c r="C1194"/>
  <c r="H1193"/>
  <c r="D1193"/>
  <c r="C1193"/>
  <c r="D1192"/>
  <c r="H1192" s="1"/>
  <c r="C1192"/>
  <c r="D1191"/>
  <c r="C1191"/>
  <c r="D1190"/>
  <c r="C1190"/>
  <c r="H1189"/>
  <c r="D1189"/>
  <c r="C1189"/>
  <c r="G1189" s="1"/>
  <c r="H1188"/>
  <c r="D1188"/>
  <c r="C1188"/>
  <c r="D1187"/>
  <c r="C1187"/>
  <c r="D1186"/>
  <c r="C1186"/>
  <c r="H1185"/>
  <c r="D1185"/>
  <c r="C1185"/>
  <c r="G1185" s="1"/>
  <c r="C1184"/>
  <c r="D1182"/>
  <c r="C1182"/>
  <c r="D1181"/>
  <c r="C1181"/>
  <c r="H1180"/>
  <c r="D1180"/>
  <c r="C1180"/>
  <c r="G1180" s="1"/>
  <c r="H1179"/>
  <c r="D1179"/>
  <c r="C1179"/>
  <c r="G1179" s="1"/>
  <c r="D1178"/>
  <c r="C1178"/>
  <c r="D1177"/>
  <c r="C1177"/>
  <c r="H1176"/>
  <c r="D1176"/>
  <c r="C1176"/>
  <c r="C1175"/>
  <c r="D1174"/>
  <c r="C1174"/>
  <c r="D1173"/>
  <c r="C1173"/>
  <c r="H1172"/>
  <c r="D1172"/>
  <c r="C1172"/>
  <c r="G1172" s="1"/>
  <c r="D1171"/>
  <c r="H1171" s="1"/>
  <c r="C1171"/>
  <c r="G1171" s="1"/>
  <c r="D1170"/>
  <c r="C1170"/>
  <c r="D1169"/>
  <c r="C1169"/>
  <c r="C1168"/>
  <c r="C1167"/>
  <c r="D1166"/>
  <c r="C1166"/>
  <c r="D1165"/>
  <c r="C1165"/>
  <c r="D1164"/>
  <c r="C1164"/>
  <c r="G1164" s="1"/>
  <c r="D1163"/>
  <c r="C1163"/>
  <c r="G1163" s="1"/>
  <c r="D1162"/>
  <c r="H1162" s="1"/>
  <c r="C1162"/>
  <c r="D1161"/>
  <c r="C1161"/>
  <c r="D1160"/>
  <c r="C1160"/>
  <c r="G1160" s="1"/>
  <c r="D1159"/>
  <c r="C1159"/>
  <c r="G1159" s="1"/>
  <c r="H1158"/>
  <c r="D1158"/>
  <c r="C1158"/>
  <c r="C1157"/>
  <c r="D1156"/>
  <c r="C1156"/>
  <c r="D1155"/>
  <c r="C1155"/>
  <c r="D1154"/>
  <c r="C1154"/>
  <c r="H1151"/>
  <c r="D1151"/>
  <c r="C1151"/>
  <c r="D1150"/>
  <c r="C1150"/>
  <c r="D1149"/>
  <c r="C1149"/>
  <c r="H1148"/>
  <c r="D1148"/>
  <c r="C1148"/>
  <c r="H1147"/>
  <c r="D1147"/>
  <c r="C1147"/>
  <c r="D1146"/>
  <c r="C1146"/>
  <c r="D1145"/>
  <c r="C1145"/>
  <c r="H1144"/>
  <c r="D1144"/>
  <c r="C1144"/>
  <c r="G1144" s="1"/>
  <c r="H1143"/>
  <c r="D1143"/>
  <c r="C1143"/>
  <c r="C1142"/>
  <c r="D1141"/>
  <c r="C1141"/>
  <c r="G1141" s="1"/>
  <c r="H1140"/>
  <c r="D1140"/>
  <c r="C1140"/>
  <c r="H1139"/>
  <c r="D1139"/>
  <c r="C1139"/>
  <c r="D1138"/>
  <c r="C1138"/>
  <c r="G1138" s="1"/>
  <c r="D1137"/>
  <c r="C1137"/>
  <c r="H1136"/>
  <c r="D1136"/>
  <c r="C1136"/>
  <c r="D1135"/>
  <c r="H1135" s="1"/>
  <c r="C1135"/>
  <c r="G1135" s="1"/>
  <c r="D1134"/>
  <c r="C1134"/>
  <c r="D1133"/>
  <c r="C1133"/>
  <c r="H1132"/>
  <c r="D1132"/>
  <c r="C1132"/>
  <c r="D1131"/>
  <c r="H1131" s="1"/>
  <c r="C1131"/>
  <c r="D1130"/>
  <c r="C1130"/>
  <c r="G1130" s="1"/>
  <c r="D1129"/>
  <c r="C1129"/>
  <c r="H1128"/>
  <c r="D1128"/>
  <c r="C1128"/>
  <c r="D1126"/>
  <c r="C1126"/>
  <c r="D1125"/>
  <c r="C1125"/>
  <c r="D1123"/>
  <c r="G1123" s="1"/>
  <c r="C1123"/>
  <c r="H1123" s="1"/>
  <c r="G1122"/>
  <c r="D1122"/>
  <c r="C1122"/>
  <c r="G1121"/>
  <c r="D1121"/>
  <c r="C1121"/>
  <c r="D1120"/>
  <c r="G1120" s="1"/>
  <c r="C1120"/>
  <c r="D1119"/>
  <c r="G1119" s="1"/>
  <c r="C1119"/>
  <c r="H1119" s="1"/>
  <c r="G1118"/>
  <c r="D1118"/>
  <c r="C1118"/>
  <c r="G1117"/>
  <c r="D1117"/>
  <c r="C1117"/>
  <c r="D1116"/>
  <c r="C1116"/>
  <c r="D1115"/>
  <c r="G1115" s="1"/>
  <c r="C1115"/>
  <c r="H1115" s="1"/>
  <c r="G1114"/>
  <c r="D1114"/>
  <c r="C1114"/>
  <c r="D1113"/>
  <c r="H1111"/>
  <c r="G1111"/>
  <c r="D1111"/>
  <c r="C1111"/>
  <c r="H1110"/>
  <c r="G1110"/>
  <c r="D1110"/>
  <c r="C1110"/>
  <c r="H1109"/>
  <c r="G1109"/>
  <c r="D1109"/>
  <c r="C1109"/>
  <c r="H1108"/>
  <c r="G1108"/>
  <c r="D1108"/>
  <c r="C1108"/>
  <c r="H1107"/>
  <c r="G1107"/>
  <c r="D1107"/>
  <c r="C1107"/>
  <c r="H1106"/>
  <c r="D1106"/>
  <c r="G1106" s="1"/>
  <c r="C1106"/>
  <c r="H1105"/>
  <c r="G1105"/>
  <c r="D1105"/>
  <c r="C1105"/>
  <c r="H1103"/>
  <c r="G1103"/>
  <c r="D1103"/>
  <c r="C1103"/>
  <c r="H1102"/>
  <c r="D1102"/>
  <c r="G1102" s="1"/>
  <c r="C1102"/>
  <c r="H1101"/>
  <c r="D1101"/>
  <c r="G1101" s="1"/>
  <c r="C1101"/>
  <c r="H1100"/>
  <c r="D1100"/>
  <c r="G1100" s="1"/>
  <c r="C1100"/>
  <c r="H1099"/>
  <c r="G1099"/>
  <c r="D1099"/>
  <c r="C1099"/>
  <c r="H1098"/>
  <c r="D1098"/>
  <c r="G1098" s="1"/>
  <c r="C1098"/>
  <c r="C1097"/>
  <c r="H1095"/>
  <c r="D1095"/>
  <c r="C1095"/>
  <c r="H1094"/>
  <c r="D1094"/>
  <c r="C1094"/>
  <c r="D1093"/>
  <c r="C1093"/>
  <c r="G1093" s="1"/>
  <c r="D1092"/>
  <c r="C1092"/>
  <c r="G1092" s="1"/>
  <c r="H1091"/>
  <c r="D1091"/>
  <c r="C1091"/>
  <c r="H1090"/>
  <c r="D1090"/>
  <c r="C1090"/>
  <c r="G1090" s="1"/>
  <c r="D1089"/>
  <c r="C1089"/>
  <c r="G1089" s="1"/>
  <c r="D1088"/>
  <c r="C1088"/>
  <c r="H1087"/>
  <c r="D1087"/>
  <c r="C1087"/>
  <c r="H1086"/>
  <c r="D1086"/>
  <c r="C1086"/>
  <c r="G1086" s="1"/>
  <c r="D1085"/>
  <c r="C1085"/>
  <c r="C1084"/>
  <c r="H1083"/>
  <c r="D1083"/>
  <c r="C1083"/>
  <c r="D1082"/>
  <c r="H1082" s="1"/>
  <c r="C1082"/>
  <c r="D1081"/>
  <c r="C1081"/>
  <c r="G1081" s="1"/>
  <c r="D1080"/>
  <c r="C1080"/>
  <c r="H1079"/>
  <c r="D1079"/>
  <c r="C1079"/>
  <c r="H1078"/>
  <c r="D1078"/>
  <c r="C1078"/>
  <c r="D1077"/>
  <c r="C1077"/>
  <c r="G1077" s="1"/>
  <c r="D1076"/>
  <c r="C1076"/>
  <c r="G1076" s="1"/>
  <c r="H1075"/>
  <c r="D1075"/>
  <c r="C1075"/>
  <c r="D1074"/>
  <c r="H1074" s="1"/>
  <c r="C1074"/>
  <c r="D1073"/>
  <c r="C1073"/>
  <c r="D1072"/>
  <c r="C1072"/>
  <c r="H1071"/>
  <c r="D1071"/>
  <c r="C1071"/>
  <c r="H1070"/>
  <c r="D1070"/>
  <c r="C1070"/>
  <c r="G1070" s="1"/>
  <c r="D1069"/>
  <c r="C1069"/>
  <c r="G1069" s="1"/>
  <c r="D1068"/>
  <c r="C1068"/>
  <c r="H1067"/>
  <c r="D1067"/>
  <c r="C1067"/>
  <c r="C1066"/>
  <c r="C1065"/>
  <c r="D1064"/>
  <c r="C1064"/>
  <c r="H1063"/>
  <c r="D1063"/>
  <c r="C1063"/>
  <c r="G1063" s="1"/>
  <c r="H1062"/>
  <c r="D1062"/>
  <c r="C1062"/>
  <c r="D1061"/>
  <c r="C1061"/>
  <c r="D1060"/>
  <c r="C1060"/>
  <c r="G1060" s="1"/>
  <c r="H1059"/>
  <c r="D1059"/>
  <c r="C1059"/>
  <c r="D1058"/>
  <c r="H1058" s="1"/>
  <c r="C1058"/>
  <c r="D1057"/>
  <c r="C1057"/>
  <c r="D1055"/>
  <c r="C1055"/>
  <c r="D1054"/>
  <c r="C1054"/>
  <c r="D1053"/>
  <c r="C1053"/>
  <c r="D1052"/>
  <c r="C1052"/>
  <c r="D1051"/>
  <c r="C1051"/>
  <c r="D1050"/>
  <c r="C1050"/>
  <c r="D1049"/>
  <c r="C1049"/>
  <c r="C1048"/>
  <c r="D1047"/>
  <c r="D1045"/>
  <c r="G1045" s="1"/>
  <c r="C1045"/>
  <c r="D1044"/>
  <c r="G1044" s="1"/>
  <c r="C1044"/>
  <c r="D1043"/>
  <c r="G1043" s="1"/>
  <c r="C1043"/>
  <c r="H1043" s="1"/>
  <c r="G1042"/>
  <c r="D1042"/>
  <c r="C1042"/>
  <c r="G1041"/>
  <c r="C1041"/>
  <c r="D1040"/>
  <c r="C1040"/>
  <c r="D1039"/>
  <c r="C1039"/>
  <c r="D1038"/>
  <c r="C1038"/>
  <c r="D1037"/>
  <c r="C1037"/>
  <c r="D1036"/>
  <c r="C1036"/>
  <c r="D1035"/>
  <c r="C1035"/>
  <c r="C1034"/>
  <c r="D1033"/>
  <c r="C1033"/>
  <c r="D1032"/>
  <c r="C1032"/>
  <c r="D1031"/>
  <c r="C1031"/>
  <c r="D1030"/>
  <c r="D1029"/>
  <c r="G1029" s="1"/>
  <c r="C1029"/>
  <c r="D1028"/>
  <c r="G1028" s="1"/>
  <c r="C1028"/>
  <c r="G1027"/>
  <c r="D1027"/>
  <c r="C1027"/>
  <c r="D1026"/>
  <c r="G1026" s="1"/>
  <c r="C1026"/>
  <c r="D1025"/>
  <c r="C1025"/>
  <c r="D1024"/>
  <c r="G1024" s="1"/>
  <c r="C1024"/>
  <c r="H1024" s="1"/>
  <c r="D1023"/>
  <c r="C1023"/>
  <c r="D1022"/>
  <c r="G1022" s="1"/>
  <c r="C1022"/>
  <c r="D1021"/>
  <c r="G1021" s="1"/>
  <c r="C1021"/>
  <c r="D1020"/>
  <c r="G1020" s="1"/>
  <c r="C1020"/>
  <c r="D1019"/>
  <c r="G1019" s="1"/>
  <c r="C1019"/>
  <c r="G1018"/>
  <c r="D1018"/>
  <c r="C1018"/>
  <c r="D1017"/>
  <c r="G1017" s="1"/>
  <c r="C1017"/>
  <c r="D1016"/>
  <c r="G1016" s="1"/>
  <c r="C1016"/>
  <c r="H1016" s="1"/>
  <c r="D1015"/>
  <c r="C1015"/>
  <c r="D1014"/>
  <c r="C1014"/>
  <c r="D1013"/>
  <c r="D1012"/>
  <c r="G1012" s="1"/>
  <c r="C1012"/>
  <c r="H1011"/>
  <c r="D1011"/>
  <c r="G1011" s="1"/>
  <c r="C1011"/>
  <c r="H1010"/>
  <c r="G1010"/>
  <c r="D1010"/>
  <c r="C1010"/>
  <c r="D1009"/>
  <c r="G1009" s="1"/>
  <c r="C1009"/>
  <c r="H1008"/>
  <c r="G1008"/>
  <c r="D1008"/>
  <c r="C1008"/>
  <c r="C1007"/>
  <c r="D1006"/>
  <c r="C1006"/>
  <c r="G1005"/>
  <c r="D1005"/>
  <c r="H1005" s="1"/>
  <c r="C1005"/>
  <c r="D1004"/>
  <c r="C1004"/>
  <c r="G1004" s="1"/>
  <c r="D1003"/>
  <c r="C1003"/>
  <c r="G1002"/>
  <c r="D1002"/>
  <c r="H1002" s="1"/>
  <c r="C1002"/>
  <c r="G1001"/>
  <c r="D1001"/>
  <c r="H1001" s="1"/>
  <c r="C1001"/>
  <c r="G1000"/>
  <c r="D1000"/>
  <c r="H1000" s="1"/>
  <c r="C1000"/>
  <c r="G999"/>
  <c r="D999"/>
  <c r="H999" s="1"/>
  <c r="C999"/>
  <c r="D998"/>
  <c r="C998"/>
  <c r="D996"/>
  <c r="H996" s="1"/>
  <c r="C996"/>
  <c r="D995"/>
  <c r="C995"/>
  <c r="G995" s="1"/>
  <c r="D994"/>
  <c r="C994"/>
  <c r="H993"/>
  <c r="D993"/>
  <c r="G993" s="1"/>
  <c r="C993"/>
  <c r="G992"/>
  <c r="D992"/>
  <c r="H992" s="1"/>
  <c r="C992"/>
  <c r="C991"/>
  <c r="D989"/>
  <c r="G989" s="1"/>
  <c r="C989"/>
  <c r="H988"/>
  <c r="D988"/>
  <c r="G988" s="1"/>
  <c r="C988"/>
  <c r="H987"/>
  <c r="G987"/>
  <c r="D987"/>
  <c r="C987"/>
  <c r="C986"/>
  <c r="H983"/>
  <c r="D983"/>
  <c r="G983" s="1"/>
  <c r="C983"/>
  <c r="H982"/>
  <c r="D982"/>
  <c r="G982" s="1"/>
  <c r="C982"/>
  <c r="H981"/>
  <c r="G981"/>
  <c r="D981"/>
  <c r="C981"/>
  <c r="H980"/>
  <c r="G980"/>
  <c r="D980"/>
  <c r="C980"/>
  <c r="H979"/>
  <c r="D979"/>
  <c r="G979" s="1"/>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G969"/>
  <c r="D969"/>
  <c r="H969" s="1"/>
  <c r="C969"/>
  <c r="G968"/>
  <c r="D968"/>
  <c r="H968" s="1"/>
  <c r="C968"/>
  <c r="G967"/>
  <c r="D967"/>
  <c r="H967" s="1"/>
  <c r="C967"/>
  <c r="G966"/>
  <c r="D966"/>
  <c r="H966" s="1"/>
  <c r="C966"/>
  <c r="G965"/>
  <c r="D965"/>
  <c r="H965" s="1"/>
  <c r="C965"/>
  <c r="G964"/>
  <c r="D964"/>
  <c r="H964" s="1"/>
  <c r="C964"/>
  <c r="G963"/>
  <c r="D963"/>
  <c r="H963" s="1"/>
  <c r="C963"/>
  <c r="G962"/>
  <c r="D962"/>
  <c r="H962" s="1"/>
  <c r="C962"/>
  <c r="G961"/>
  <c r="D961"/>
  <c r="H961" s="1"/>
  <c r="C961"/>
  <c r="G960"/>
  <c r="D960"/>
  <c r="H960" s="1"/>
  <c r="C960"/>
  <c r="G959"/>
  <c r="D959"/>
  <c r="H959" s="1"/>
  <c r="C959"/>
  <c r="G958"/>
  <c r="D958"/>
  <c r="H958" s="1"/>
  <c r="C958"/>
  <c r="G957"/>
  <c r="D957"/>
  <c r="H957" s="1"/>
  <c r="C957"/>
  <c r="G956"/>
  <c r="D956"/>
  <c r="H956" s="1"/>
  <c r="C956"/>
  <c r="G955"/>
  <c r="D955"/>
  <c r="H955" s="1"/>
  <c r="C955"/>
  <c r="G954"/>
  <c r="D954"/>
  <c r="H954" s="1"/>
  <c r="C954"/>
  <c r="G953"/>
  <c r="D953"/>
  <c r="H953" s="1"/>
  <c r="C953"/>
  <c r="G952"/>
  <c r="D952"/>
  <c r="H952" s="1"/>
  <c r="C952"/>
  <c r="G951"/>
  <c r="D951"/>
  <c r="H951" s="1"/>
  <c r="C951"/>
  <c r="G950"/>
  <c r="D950"/>
  <c r="H950" s="1"/>
  <c r="C950"/>
  <c r="G949"/>
  <c r="D949"/>
  <c r="H949" s="1"/>
  <c r="C949"/>
  <c r="G948"/>
  <c r="D948"/>
  <c r="H948" s="1"/>
  <c r="C948"/>
  <c r="G947"/>
  <c r="D947"/>
  <c r="H947" s="1"/>
  <c r="C947"/>
  <c r="G946"/>
  <c r="D946"/>
  <c r="H946" s="1"/>
  <c r="C946"/>
  <c r="G945"/>
  <c r="D945"/>
  <c r="H945" s="1"/>
  <c r="C945"/>
  <c r="G944"/>
  <c r="D944"/>
  <c r="H944" s="1"/>
  <c r="C944"/>
  <c r="G943"/>
  <c r="D943"/>
  <c r="H943" s="1"/>
  <c r="C943"/>
  <c r="G942"/>
  <c r="D942"/>
  <c r="H942" s="1"/>
  <c r="C942"/>
  <c r="G941"/>
  <c r="D941"/>
  <c r="H941" s="1"/>
  <c r="C941"/>
  <c r="G940"/>
  <c r="D940"/>
  <c r="H940" s="1"/>
  <c r="C940"/>
  <c r="G939"/>
  <c r="D939"/>
  <c r="H939" s="1"/>
  <c r="C939"/>
  <c r="G938"/>
  <c r="D938"/>
  <c r="H938" s="1"/>
  <c r="C938"/>
  <c r="G937"/>
  <c r="D937"/>
  <c r="H937" s="1"/>
  <c r="C937"/>
  <c r="G936"/>
  <c r="D936"/>
  <c r="H936" s="1"/>
  <c r="C936"/>
  <c r="G935"/>
  <c r="D935"/>
  <c r="H935" s="1"/>
  <c r="C935"/>
  <c r="G934"/>
  <c r="D934"/>
  <c r="H934" s="1"/>
  <c r="C934"/>
  <c r="G933"/>
  <c r="D933"/>
  <c r="H933" s="1"/>
  <c r="C933"/>
  <c r="G932"/>
  <c r="D932"/>
  <c r="H932" s="1"/>
  <c r="C932"/>
  <c r="G931"/>
  <c r="D931"/>
  <c r="H931" s="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D906"/>
  <c r="G906" s="1"/>
  <c r="C906"/>
  <c r="D905"/>
  <c r="G905" s="1"/>
  <c r="C905"/>
  <c r="H904"/>
  <c r="G904"/>
  <c r="D904"/>
  <c r="C904"/>
  <c r="D903"/>
  <c r="G903" s="1"/>
  <c r="C903"/>
  <c r="H902"/>
  <c r="G902"/>
  <c r="D902"/>
  <c r="C902"/>
  <c r="H901"/>
  <c r="G901"/>
  <c r="D901"/>
  <c r="C901"/>
  <c r="H900"/>
  <c r="G900"/>
  <c r="D900"/>
  <c r="C900"/>
  <c r="H899"/>
  <c r="G899"/>
  <c r="D899"/>
  <c r="C899"/>
  <c r="D898"/>
  <c r="G898" s="1"/>
  <c r="C898"/>
  <c r="H897"/>
  <c r="G897"/>
  <c r="D897"/>
  <c r="C897"/>
  <c r="D896"/>
  <c r="G896" s="1"/>
  <c r="C896"/>
  <c r="D895"/>
  <c r="G895" s="1"/>
  <c r="C895"/>
  <c r="H894"/>
  <c r="G894"/>
  <c r="D894"/>
  <c r="C894"/>
  <c r="D893"/>
  <c r="G893" s="1"/>
  <c r="C893"/>
  <c r="G892"/>
  <c r="D892"/>
  <c r="H892" s="1"/>
  <c r="C892"/>
  <c r="D891"/>
  <c r="H891" s="1"/>
  <c r="C891"/>
  <c r="G890"/>
  <c r="D890"/>
  <c r="H890" s="1"/>
  <c r="C890"/>
  <c r="G889"/>
  <c r="D889"/>
  <c r="H889" s="1"/>
  <c r="C889"/>
  <c r="D888"/>
  <c r="H888" s="1"/>
  <c r="C888"/>
  <c r="G887"/>
  <c r="D887"/>
  <c r="H887" s="1"/>
  <c r="C887"/>
  <c r="G886"/>
  <c r="D886"/>
  <c r="H886" s="1"/>
  <c r="C886"/>
  <c r="G885"/>
  <c r="D885"/>
  <c r="H885" s="1"/>
  <c r="C885"/>
  <c r="D884"/>
  <c r="H884" s="1"/>
  <c r="C884"/>
  <c r="D883"/>
  <c r="H883" s="1"/>
  <c r="C883"/>
  <c r="D882"/>
  <c r="H882" s="1"/>
  <c r="C882"/>
  <c r="G881"/>
  <c r="D881"/>
  <c r="H881" s="1"/>
  <c r="C881"/>
  <c r="G880"/>
  <c r="D880"/>
  <c r="H880" s="1"/>
  <c r="C880"/>
  <c r="D879"/>
  <c r="H879" s="1"/>
  <c r="C879"/>
  <c r="D878"/>
  <c r="H878" s="1"/>
  <c r="C878"/>
  <c r="G877"/>
  <c r="D877"/>
  <c r="H877" s="1"/>
  <c r="C877"/>
  <c r="G876"/>
  <c r="D876"/>
  <c r="H876" s="1"/>
  <c r="C876"/>
  <c r="D875"/>
  <c r="H875" s="1"/>
  <c r="C875"/>
  <c r="D874"/>
  <c r="H874" s="1"/>
  <c r="C874"/>
  <c r="D873"/>
  <c r="H873" s="1"/>
  <c r="C873"/>
  <c r="D872"/>
  <c r="H872" s="1"/>
  <c r="C872"/>
  <c r="G871"/>
  <c r="D871"/>
  <c r="H871" s="1"/>
  <c r="C871"/>
  <c r="G870"/>
  <c r="D870"/>
  <c r="H870" s="1"/>
  <c r="C870"/>
  <c r="G869"/>
  <c r="D869"/>
  <c r="H869" s="1"/>
  <c r="C869"/>
  <c r="G868"/>
  <c r="D868"/>
  <c r="H868" s="1"/>
  <c r="C868"/>
  <c r="G867"/>
  <c r="D867"/>
  <c r="H867" s="1"/>
  <c r="C867"/>
  <c r="G866"/>
  <c r="D866"/>
  <c r="H866" s="1"/>
  <c r="C866"/>
  <c r="D865"/>
  <c r="H865" s="1"/>
  <c r="C865"/>
  <c r="D864"/>
  <c r="H864" s="1"/>
  <c r="C864"/>
  <c r="D863"/>
  <c r="H863" s="1"/>
  <c r="C863"/>
  <c r="D862"/>
  <c r="H862" s="1"/>
  <c r="C862"/>
  <c r="G861"/>
  <c r="D861"/>
  <c r="H861" s="1"/>
  <c r="C861"/>
  <c r="H860"/>
  <c r="G860"/>
  <c r="D860"/>
  <c r="C860"/>
  <c r="H859"/>
  <c r="G859"/>
  <c r="D859"/>
  <c r="C859"/>
  <c r="H858"/>
  <c r="G858"/>
  <c r="D858"/>
  <c r="C858"/>
  <c r="H857"/>
  <c r="G857"/>
  <c r="D857"/>
  <c r="C857"/>
  <c r="G856"/>
  <c r="D856"/>
  <c r="H856" s="1"/>
  <c r="C856"/>
  <c r="G855"/>
  <c r="D855"/>
  <c r="H855" s="1"/>
  <c r="C855"/>
  <c r="H854"/>
  <c r="G854"/>
  <c r="D854"/>
  <c r="C854"/>
  <c r="H853"/>
  <c r="G853"/>
  <c r="D853"/>
  <c r="C853"/>
  <c r="H852"/>
  <c r="G852"/>
  <c r="D852"/>
  <c r="C852"/>
  <c r="G851"/>
  <c r="D851"/>
  <c r="H851" s="1"/>
  <c r="C851"/>
  <c r="G850"/>
  <c r="D850"/>
  <c r="H850" s="1"/>
  <c r="C850"/>
  <c r="H849"/>
  <c r="G849"/>
  <c r="D849"/>
  <c r="C849"/>
  <c r="H848"/>
  <c r="G848"/>
  <c r="D848"/>
  <c r="C848"/>
  <c r="G847"/>
  <c r="D847"/>
  <c r="H847" s="1"/>
  <c r="C847"/>
  <c r="G846"/>
  <c r="D846"/>
  <c r="H846" s="1"/>
  <c r="C846"/>
  <c r="G845"/>
  <c r="D845"/>
  <c r="H845" s="1"/>
  <c r="C845"/>
  <c r="G844"/>
  <c r="D844"/>
  <c r="H844" s="1"/>
  <c r="C844"/>
  <c r="G843"/>
  <c r="D843"/>
  <c r="H843" s="1"/>
  <c r="C843"/>
  <c r="H842"/>
  <c r="G842"/>
  <c r="D842"/>
  <c r="C842"/>
  <c r="G841"/>
  <c r="D841"/>
  <c r="H841" s="1"/>
  <c r="C841"/>
  <c r="H840"/>
  <c r="G840"/>
  <c r="D840"/>
  <c r="C840"/>
  <c r="G839"/>
  <c r="D839"/>
  <c r="H839" s="1"/>
  <c r="C839"/>
  <c r="H838"/>
  <c r="G838"/>
  <c r="D838"/>
  <c r="C838"/>
  <c r="G837"/>
  <c r="D837"/>
  <c r="H837" s="1"/>
  <c r="C837"/>
  <c r="G836"/>
  <c r="D836"/>
  <c r="H836" s="1"/>
  <c r="C836"/>
  <c r="G835"/>
  <c r="D835"/>
  <c r="H835" s="1"/>
  <c r="C835"/>
  <c r="G834"/>
  <c r="D834"/>
  <c r="H834" s="1"/>
  <c r="C834"/>
  <c r="G833"/>
  <c r="D833"/>
  <c r="H833" s="1"/>
  <c r="C833"/>
  <c r="H832"/>
  <c r="G832"/>
  <c r="D832"/>
  <c r="C832"/>
  <c r="G831"/>
  <c r="D831"/>
  <c r="H831" s="1"/>
  <c r="C831"/>
  <c r="G830"/>
  <c r="D830"/>
  <c r="H830" s="1"/>
  <c r="C830"/>
  <c r="G829"/>
  <c r="D829"/>
  <c r="H829" s="1"/>
  <c r="C829"/>
  <c r="G828"/>
  <c r="D828"/>
  <c r="H828" s="1"/>
  <c r="C828"/>
  <c r="G827"/>
  <c r="D827"/>
  <c r="H827" s="1"/>
  <c r="C827"/>
  <c r="G826"/>
  <c r="D826"/>
  <c r="H826" s="1"/>
  <c r="C826"/>
  <c r="G825"/>
  <c r="D825"/>
  <c r="H825" s="1"/>
  <c r="C825"/>
  <c r="H824"/>
  <c r="G824"/>
  <c r="D824"/>
  <c r="C824"/>
  <c r="G823"/>
  <c r="D823"/>
  <c r="H823" s="1"/>
  <c r="C823"/>
  <c r="G822"/>
  <c r="D822"/>
  <c r="H822" s="1"/>
  <c r="C822"/>
  <c r="G821"/>
  <c r="D821"/>
  <c r="H821" s="1"/>
  <c r="C821"/>
  <c r="D820"/>
  <c r="H820" s="1"/>
  <c r="C820"/>
  <c r="G819"/>
  <c r="D819"/>
  <c r="H819" s="1"/>
  <c r="C819"/>
  <c r="G818"/>
  <c r="D818"/>
  <c r="H818" s="1"/>
  <c r="C818"/>
  <c r="G817"/>
  <c r="D817"/>
  <c r="H817" s="1"/>
  <c r="C817"/>
  <c r="G816"/>
  <c r="D816"/>
  <c r="H816" s="1"/>
  <c r="C816"/>
  <c r="D815"/>
  <c r="H815" s="1"/>
  <c r="C815"/>
  <c r="D814"/>
  <c r="H814" s="1"/>
  <c r="C814"/>
  <c r="H813"/>
  <c r="G813"/>
  <c r="D813"/>
  <c r="C813"/>
  <c r="D812"/>
  <c r="H812" s="1"/>
  <c r="C812"/>
  <c r="G811"/>
  <c r="D811"/>
  <c r="H811" s="1"/>
  <c r="C811"/>
  <c r="D810"/>
  <c r="C810"/>
  <c r="H809"/>
  <c r="G809"/>
  <c r="D809"/>
  <c r="C809"/>
  <c r="H808"/>
  <c r="G808"/>
  <c r="D808"/>
  <c r="C808"/>
  <c r="H807"/>
  <c r="G807"/>
  <c r="D807"/>
  <c r="C807"/>
  <c r="H806"/>
  <c r="G806"/>
  <c r="D806"/>
  <c r="C806"/>
  <c r="H805"/>
  <c r="D805"/>
  <c r="G805" s="1"/>
  <c r="C805"/>
  <c r="H804"/>
  <c r="G804"/>
  <c r="D804"/>
  <c r="C804"/>
  <c r="H803"/>
  <c r="G803"/>
  <c r="D803"/>
  <c r="C803"/>
  <c r="H802"/>
  <c r="D802"/>
  <c r="G802" s="1"/>
  <c r="C802"/>
  <c r="H801"/>
  <c r="D801"/>
  <c r="G801" s="1"/>
  <c r="C801"/>
  <c r="H800"/>
  <c r="G800"/>
  <c r="D800"/>
  <c r="C800"/>
  <c r="H799"/>
  <c r="D799"/>
  <c r="G799" s="1"/>
  <c r="C799"/>
  <c r="H798"/>
  <c r="G798"/>
  <c r="D798"/>
  <c r="C798"/>
  <c r="H797"/>
  <c r="D797"/>
  <c r="G797" s="1"/>
  <c r="C797"/>
  <c r="H796"/>
  <c r="D796"/>
  <c r="G796" s="1"/>
  <c r="C796"/>
  <c r="H795"/>
  <c r="G795"/>
  <c r="D795"/>
  <c r="C795"/>
  <c r="H794"/>
  <c r="D794"/>
  <c r="G794" s="1"/>
  <c r="C794"/>
  <c r="H793"/>
  <c r="G793"/>
  <c r="D793"/>
  <c r="C793"/>
  <c r="H792"/>
  <c r="G792"/>
  <c r="D792"/>
  <c r="C792"/>
  <c r="H791"/>
  <c r="D791"/>
  <c r="G791" s="1"/>
  <c r="C791"/>
  <c r="H790"/>
  <c r="D790"/>
  <c r="G790" s="1"/>
  <c r="C790"/>
  <c r="H789"/>
  <c r="D789"/>
  <c r="G789" s="1"/>
  <c r="C789"/>
  <c r="H788"/>
  <c r="G788"/>
  <c r="D788"/>
  <c r="C788"/>
  <c r="H787"/>
  <c r="G787"/>
  <c r="D787"/>
  <c r="C787"/>
  <c r="H786"/>
  <c r="G786"/>
  <c r="D786"/>
  <c r="C786"/>
  <c r="H785"/>
  <c r="D785"/>
  <c r="G785" s="1"/>
  <c r="C785"/>
  <c r="H784"/>
  <c r="G784"/>
  <c r="D784"/>
  <c r="C784"/>
  <c r="H783"/>
  <c r="D783"/>
  <c r="G783" s="1"/>
  <c r="C783"/>
  <c r="H782"/>
  <c r="G782"/>
  <c r="D782"/>
  <c r="C782"/>
  <c r="H781"/>
  <c r="G781"/>
  <c r="D781"/>
  <c r="C781"/>
  <c r="H780"/>
  <c r="G780"/>
  <c r="D780"/>
  <c r="C780"/>
  <c r="H779"/>
  <c r="G779"/>
  <c r="D779"/>
  <c r="C779"/>
  <c r="H778"/>
  <c r="D778"/>
  <c r="G778" s="1"/>
  <c r="C778"/>
  <c r="H777"/>
  <c r="G777"/>
  <c r="D777"/>
  <c r="C777"/>
  <c r="H776"/>
  <c r="G776"/>
  <c r="D776"/>
  <c r="C776"/>
  <c r="H775"/>
  <c r="G775"/>
  <c r="D775"/>
  <c r="C775"/>
  <c r="H774"/>
  <c r="D774"/>
  <c r="G774" s="1"/>
  <c r="C774"/>
  <c r="H773"/>
  <c r="G773"/>
  <c r="D773"/>
  <c r="C773"/>
  <c r="H772"/>
  <c r="D772"/>
  <c r="G772" s="1"/>
  <c r="C772"/>
  <c r="H771"/>
  <c r="G771"/>
  <c r="D771"/>
  <c r="C771"/>
  <c r="H770"/>
  <c r="G770"/>
  <c r="D770"/>
  <c r="C770"/>
  <c r="H769"/>
  <c r="G769"/>
  <c r="D769"/>
  <c r="C769"/>
  <c r="H768"/>
  <c r="G768"/>
  <c r="D768"/>
  <c r="C768"/>
  <c r="H767"/>
  <c r="G767"/>
  <c r="D767"/>
  <c r="C767"/>
  <c r="H766"/>
  <c r="D766"/>
  <c r="G766" s="1"/>
  <c r="C766"/>
  <c r="H765"/>
  <c r="G765"/>
  <c r="D765"/>
  <c r="C765"/>
  <c r="H764"/>
  <c r="G764"/>
  <c r="D764"/>
  <c r="C764"/>
  <c r="H763"/>
  <c r="G763"/>
  <c r="D763"/>
  <c r="C763"/>
  <c r="H762"/>
  <c r="G762"/>
  <c r="D762"/>
  <c r="C762"/>
  <c r="H761"/>
  <c r="D761"/>
  <c r="G761" s="1"/>
  <c r="C761"/>
  <c r="G760"/>
  <c r="D760"/>
  <c r="C760"/>
  <c r="H760" s="1"/>
  <c r="G759"/>
  <c r="D759"/>
  <c r="H759" s="1"/>
  <c r="C759"/>
  <c r="G758"/>
  <c r="D758"/>
  <c r="H758" s="1"/>
  <c r="C758"/>
  <c r="H757"/>
  <c r="G757"/>
  <c r="D757"/>
  <c r="C757"/>
  <c r="G756"/>
  <c r="D756"/>
  <c r="H756" s="1"/>
  <c r="C756"/>
  <c r="D755"/>
  <c r="H755" s="1"/>
  <c r="C755"/>
  <c r="D754"/>
  <c r="H754" s="1"/>
  <c r="C754"/>
  <c r="D753"/>
  <c r="H753" s="1"/>
  <c r="C753"/>
  <c r="G752"/>
  <c r="D752"/>
  <c r="H752" s="1"/>
  <c r="C752"/>
  <c r="D751"/>
  <c r="H751" s="1"/>
  <c r="C751"/>
  <c r="G750"/>
  <c r="D750"/>
  <c r="H750" s="1"/>
  <c r="C750"/>
  <c r="D749"/>
  <c r="H749" s="1"/>
  <c r="C749"/>
  <c r="D748"/>
  <c r="H748" s="1"/>
  <c r="C748"/>
  <c r="D747"/>
  <c r="H747" s="1"/>
  <c r="C747"/>
  <c r="G746"/>
  <c r="D746"/>
  <c r="H746" s="1"/>
  <c r="C746"/>
  <c r="G745"/>
  <c r="D745"/>
  <c r="H745" s="1"/>
  <c r="C745"/>
  <c r="D744"/>
  <c r="H744" s="1"/>
  <c r="C744"/>
  <c r="G743"/>
  <c r="D743"/>
  <c r="H743" s="1"/>
  <c r="C743"/>
  <c r="G742"/>
  <c r="D742"/>
  <c r="H742" s="1"/>
  <c r="C742"/>
  <c r="G741"/>
  <c r="D741"/>
  <c r="H741" s="1"/>
  <c r="C741"/>
  <c r="D740"/>
  <c r="H740" s="1"/>
  <c r="C740"/>
  <c r="D739"/>
  <c r="H739" s="1"/>
  <c r="C739"/>
  <c r="D738"/>
  <c r="H738" s="1"/>
  <c r="C738"/>
  <c r="G737"/>
  <c r="D737"/>
  <c r="H737" s="1"/>
  <c r="C737"/>
  <c r="D736"/>
  <c r="H736" s="1"/>
  <c r="C736"/>
  <c r="D735"/>
  <c r="H735" s="1"/>
  <c r="C735"/>
  <c r="D734"/>
  <c r="H734" s="1"/>
  <c r="C734"/>
  <c r="D733"/>
  <c r="H733" s="1"/>
  <c r="C733"/>
  <c r="D732"/>
  <c r="H732" s="1"/>
  <c r="C732"/>
  <c r="G731"/>
  <c r="D731"/>
  <c r="H731" s="1"/>
  <c r="C731"/>
  <c r="D730"/>
  <c r="H730" s="1"/>
  <c r="C730"/>
  <c r="G729"/>
  <c r="D729"/>
  <c r="H729" s="1"/>
  <c r="C729"/>
  <c r="G728"/>
  <c r="D728"/>
  <c r="H728" s="1"/>
  <c r="C728"/>
  <c r="D727"/>
  <c r="H727" s="1"/>
  <c r="C727"/>
  <c r="G726"/>
  <c r="D726"/>
  <c r="H726" s="1"/>
  <c r="C726"/>
  <c r="D725"/>
  <c r="H725" s="1"/>
  <c r="C725"/>
  <c r="D724"/>
  <c r="H724" s="1"/>
  <c r="C724"/>
  <c r="G723"/>
  <c r="D723"/>
  <c r="H723" s="1"/>
  <c r="C723"/>
  <c r="D722"/>
  <c r="H722" s="1"/>
  <c r="C722"/>
  <c r="D721"/>
  <c r="H721" s="1"/>
  <c r="C721"/>
  <c r="G720"/>
  <c r="D720"/>
  <c r="H720" s="1"/>
  <c r="C720"/>
  <c r="H719"/>
  <c r="D719"/>
  <c r="G719" s="1"/>
  <c r="C719"/>
  <c r="D718"/>
  <c r="H718" s="1"/>
  <c r="C718"/>
  <c r="G717"/>
  <c r="D717"/>
  <c r="H717" s="1"/>
  <c r="C717"/>
  <c r="G716"/>
  <c r="D716"/>
  <c r="H716" s="1"/>
  <c r="C716"/>
  <c r="D715"/>
  <c r="C715"/>
  <c r="H714"/>
  <c r="D714"/>
  <c r="G714" s="1"/>
  <c r="C714"/>
  <c r="D713"/>
  <c r="H713" s="1"/>
  <c r="C713"/>
  <c r="G712"/>
  <c r="D712"/>
  <c r="H712" s="1"/>
  <c r="C712"/>
  <c r="G711"/>
  <c r="D711"/>
  <c r="H711" s="1"/>
  <c r="C711"/>
  <c r="H710"/>
  <c r="G710"/>
  <c r="D710"/>
  <c r="C710"/>
  <c r="G709"/>
  <c r="D709"/>
  <c r="H709" s="1"/>
  <c r="C709"/>
  <c r="H708"/>
  <c r="G708"/>
  <c r="D708"/>
  <c r="C708"/>
  <c r="H707"/>
  <c r="D707"/>
  <c r="G707" s="1"/>
  <c r="C707"/>
  <c r="D706"/>
  <c r="H706" s="1"/>
  <c r="C706"/>
  <c r="H705"/>
  <c r="G705"/>
  <c r="D705"/>
  <c r="C705"/>
  <c r="D704"/>
  <c r="H704" s="1"/>
  <c r="C704"/>
  <c r="G703"/>
  <c r="D703"/>
  <c r="H703" s="1"/>
  <c r="C703"/>
  <c r="D702"/>
  <c r="G702" s="1"/>
  <c r="C702"/>
  <c r="D701"/>
  <c r="G701" s="1"/>
  <c r="C701"/>
  <c r="H700"/>
  <c r="G700"/>
  <c r="D700"/>
  <c r="C700"/>
  <c r="H699"/>
  <c r="G699"/>
  <c r="D699"/>
  <c r="C699"/>
  <c r="H698"/>
  <c r="G698"/>
  <c r="D698"/>
  <c r="C698"/>
  <c r="D697"/>
  <c r="G697" s="1"/>
  <c r="C697"/>
  <c r="H696"/>
  <c r="G696"/>
  <c r="D696"/>
  <c r="C696"/>
  <c r="H695"/>
  <c r="G695"/>
  <c r="D695"/>
  <c r="C695"/>
  <c r="H694"/>
  <c r="D694"/>
  <c r="G694" s="1"/>
  <c r="C694"/>
  <c r="D693"/>
  <c r="G693" s="1"/>
  <c r="C693"/>
  <c r="H692"/>
  <c r="G692"/>
  <c r="D692"/>
  <c r="C692"/>
  <c r="D691"/>
  <c r="H691" s="1"/>
  <c r="C691"/>
  <c r="H690"/>
  <c r="G690"/>
  <c r="D690"/>
  <c r="C690"/>
  <c r="G689"/>
  <c r="D689"/>
  <c r="H689" s="1"/>
  <c r="C689"/>
  <c r="G688"/>
  <c r="D688"/>
  <c r="H688" s="1"/>
  <c r="C688"/>
  <c r="H687"/>
  <c r="G687"/>
  <c r="D687"/>
  <c r="C687"/>
  <c r="H686"/>
  <c r="G686"/>
  <c r="D686"/>
  <c r="C686"/>
  <c r="H685"/>
  <c r="G685"/>
  <c r="D685"/>
  <c r="C685"/>
  <c r="H684"/>
  <c r="G684"/>
  <c r="D684"/>
  <c r="C684"/>
  <c r="H683"/>
  <c r="G683"/>
  <c r="D683"/>
  <c r="C683"/>
  <c r="G682"/>
  <c r="D682"/>
  <c r="H682" s="1"/>
  <c r="C682"/>
  <c r="H681"/>
  <c r="G681"/>
  <c r="D681"/>
  <c r="C681"/>
  <c r="H680"/>
  <c r="G680"/>
  <c r="D680"/>
  <c r="C680"/>
  <c r="G679"/>
  <c r="D679"/>
  <c r="H679" s="1"/>
  <c r="C679"/>
  <c r="H678"/>
  <c r="G678"/>
  <c r="D678"/>
  <c r="C678"/>
  <c r="H677"/>
  <c r="G677"/>
  <c r="D677"/>
  <c r="C677"/>
  <c r="G676"/>
  <c r="D676"/>
  <c r="H676" s="1"/>
  <c r="C676"/>
  <c r="G675"/>
  <c r="D675"/>
  <c r="H675" s="1"/>
  <c r="C675"/>
  <c r="G674"/>
  <c r="D674"/>
  <c r="H674" s="1"/>
  <c r="C674"/>
  <c r="H673"/>
  <c r="G673"/>
  <c r="D673"/>
  <c r="C673"/>
  <c r="G672"/>
  <c r="D672"/>
  <c r="H672" s="1"/>
  <c r="C672"/>
  <c r="G671"/>
  <c r="D671"/>
  <c r="H671" s="1"/>
  <c r="C671"/>
  <c r="D670"/>
  <c r="H670" s="1"/>
  <c r="C670"/>
  <c r="H669"/>
  <c r="G669"/>
  <c r="D669"/>
  <c r="C669"/>
  <c r="D668"/>
  <c r="C668"/>
  <c r="H668" s="1"/>
  <c r="G667"/>
  <c r="D667"/>
  <c r="H667" s="1"/>
  <c r="C667"/>
  <c r="H666"/>
  <c r="G666"/>
  <c r="D666"/>
  <c r="C666"/>
  <c r="H665"/>
  <c r="G665"/>
  <c r="D665"/>
  <c r="C665"/>
  <c r="H664"/>
  <c r="G664"/>
  <c r="D664"/>
  <c r="C664"/>
  <c r="G663"/>
  <c r="D663"/>
  <c r="H663" s="1"/>
  <c r="C663"/>
  <c r="G662"/>
  <c r="D662"/>
  <c r="H662" s="1"/>
  <c r="C662"/>
  <c r="G661"/>
  <c r="D661"/>
  <c r="H661" s="1"/>
  <c r="C661"/>
  <c r="G660"/>
  <c r="D660"/>
  <c r="H660" s="1"/>
  <c r="C660"/>
  <c r="H659"/>
  <c r="D659"/>
  <c r="G659" s="1"/>
  <c r="C659"/>
  <c r="H658"/>
  <c r="D658"/>
  <c r="G658" s="1"/>
  <c r="C658"/>
  <c r="H657"/>
  <c r="G657"/>
  <c r="D657"/>
  <c r="C657"/>
  <c r="H656"/>
  <c r="G656"/>
  <c r="D656"/>
  <c r="C656"/>
  <c r="H655"/>
  <c r="G655"/>
  <c r="D655"/>
  <c r="C655"/>
  <c r="D654"/>
  <c r="G654" s="1"/>
  <c r="C654"/>
  <c r="H653"/>
  <c r="G653"/>
  <c r="D653"/>
  <c r="C653"/>
  <c r="G652"/>
  <c r="D652"/>
  <c r="H652" s="1"/>
  <c r="C652"/>
  <c r="G651"/>
  <c r="D651"/>
  <c r="H651" s="1"/>
  <c r="C651"/>
  <c r="D650"/>
  <c r="G650" s="1"/>
  <c r="C650"/>
  <c r="H649"/>
  <c r="D649"/>
  <c r="G649" s="1"/>
  <c r="C649"/>
  <c r="H648"/>
  <c r="G648"/>
  <c r="D648"/>
  <c r="C648"/>
  <c r="H647"/>
  <c r="G647"/>
  <c r="D647"/>
  <c r="C647"/>
  <c r="D646"/>
  <c r="H646" s="1"/>
  <c r="C646"/>
  <c r="C645"/>
  <c r="G644"/>
  <c r="D644"/>
  <c r="H644" s="1"/>
  <c r="C644"/>
  <c r="H643"/>
  <c r="G643"/>
  <c r="D643"/>
  <c r="C643"/>
  <c r="D642"/>
  <c r="C642"/>
  <c r="D641"/>
  <c r="G641" s="1"/>
  <c r="C641"/>
  <c r="C638"/>
  <c r="C637"/>
  <c r="D632"/>
  <c r="C632"/>
  <c r="D631"/>
  <c r="C631"/>
  <c r="D628"/>
  <c r="C628"/>
  <c r="D627"/>
  <c r="C627"/>
  <c r="D626"/>
  <c r="C626"/>
  <c r="D625"/>
  <c r="C625"/>
  <c r="D624"/>
  <c r="C624"/>
  <c r="C623"/>
  <c r="D622"/>
  <c r="C622"/>
  <c r="D621"/>
  <c r="C621"/>
  <c r="D620"/>
  <c r="C620"/>
  <c r="G618"/>
  <c r="D618"/>
  <c r="C618"/>
  <c r="G617"/>
  <c r="D617"/>
  <c r="C617"/>
  <c r="D616"/>
  <c r="G616" s="1"/>
  <c r="C616"/>
  <c r="D615"/>
  <c r="G615" s="1"/>
  <c r="C615"/>
  <c r="H615" s="1"/>
  <c r="G614"/>
  <c r="D614"/>
  <c r="C614"/>
  <c r="G613"/>
  <c r="D613"/>
  <c r="C613"/>
  <c r="D612"/>
  <c r="G612" s="1"/>
  <c r="C612"/>
  <c r="G610"/>
  <c r="D610"/>
  <c r="H610" s="1"/>
  <c r="C610"/>
  <c r="D609"/>
  <c r="H609" s="1"/>
  <c r="C609"/>
  <c r="G608"/>
  <c r="D608"/>
  <c r="H608" s="1"/>
  <c r="C608"/>
  <c r="D607"/>
  <c r="H607" s="1"/>
  <c r="C607"/>
  <c r="D606"/>
  <c r="H606" s="1"/>
  <c r="C606"/>
  <c r="G605"/>
  <c r="D605"/>
  <c r="H605" s="1"/>
  <c r="C605"/>
  <c r="D604"/>
  <c r="H604" s="1"/>
  <c r="C604"/>
  <c r="G603"/>
  <c r="D603"/>
  <c r="H603" s="1"/>
  <c r="C603"/>
  <c r="G602"/>
  <c r="D602"/>
  <c r="H602" s="1"/>
  <c r="C602"/>
  <c r="D601"/>
  <c r="H601" s="1"/>
  <c r="C601"/>
  <c r="G600"/>
  <c r="D600"/>
  <c r="H600" s="1"/>
  <c r="C600"/>
  <c r="D599"/>
  <c r="H599" s="1"/>
  <c r="C599"/>
  <c r="H598"/>
  <c r="G598"/>
  <c r="D598"/>
  <c r="C598"/>
  <c r="H597"/>
  <c r="G597"/>
  <c r="D597"/>
  <c r="C597"/>
  <c r="G596"/>
  <c r="D596"/>
  <c r="H596" s="1"/>
  <c r="C596"/>
  <c r="G595"/>
  <c r="D595"/>
  <c r="H595" s="1"/>
  <c r="C595"/>
  <c r="G594"/>
  <c r="D594"/>
  <c r="H594" s="1"/>
  <c r="C594"/>
  <c r="C593"/>
  <c r="D592"/>
  <c r="H592" s="1"/>
  <c r="C592"/>
  <c r="G591"/>
  <c r="D591"/>
  <c r="H591" s="1"/>
  <c r="C591"/>
  <c r="G590"/>
  <c r="D590"/>
  <c r="H590" s="1"/>
  <c r="C590"/>
  <c r="G589"/>
  <c r="D589"/>
  <c r="H589" s="1"/>
  <c r="C589"/>
  <c r="C588"/>
  <c r="D586"/>
  <c r="H586" s="1"/>
  <c r="C586"/>
  <c r="D585"/>
  <c r="C585"/>
  <c r="G585" s="1"/>
  <c r="D584"/>
  <c r="C584"/>
  <c r="H583"/>
  <c r="D583"/>
  <c r="C583"/>
  <c r="G583" s="1"/>
  <c r="D582"/>
  <c r="H582" s="1"/>
  <c r="C582"/>
  <c r="G582" s="1"/>
  <c r="D581"/>
  <c r="C581"/>
  <c r="D580"/>
  <c r="C580"/>
  <c r="H579"/>
  <c r="D579"/>
  <c r="C579"/>
  <c r="H578"/>
  <c r="D578"/>
  <c r="C578"/>
  <c r="D577"/>
  <c r="C577"/>
  <c r="D576"/>
  <c r="C576"/>
  <c r="D573"/>
  <c r="G573" s="1"/>
  <c r="C573"/>
  <c r="D572"/>
  <c r="G572" s="1"/>
  <c r="C572"/>
  <c r="H572" s="1"/>
  <c r="C571"/>
  <c r="G570"/>
  <c r="D570"/>
  <c r="C570"/>
  <c r="D569"/>
  <c r="G569" s="1"/>
  <c r="C569"/>
  <c r="C568"/>
  <c r="D567"/>
  <c r="G567" s="1"/>
  <c r="C567"/>
  <c r="H566"/>
  <c r="G566"/>
  <c r="D566"/>
  <c r="C566"/>
  <c r="C565"/>
  <c r="H564"/>
  <c r="G564"/>
  <c r="D564"/>
  <c r="C564"/>
  <c r="D563"/>
  <c r="G563" s="1"/>
  <c r="C563"/>
  <c r="C562"/>
  <c r="H560"/>
  <c r="D560"/>
  <c r="G560" s="1"/>
  <c r="C560"/>
  <c r="D559"/>
  <c r="G559" s="1"/>
  <c r="C559"/>
  <c r="H558"/>
  <c r="D558"/>
  <c r="G558" s="1"/>
  <c r="C558"/>
  <c r="H557"/>
  <c r="D557"/>
  <c r="G557" s="1"/>
  <c r="C557"/>
  <c r="H556"/>
  <c r="G556"/>
  <c r="D556"/>
  <c r="C556"/>
  <c r="G555"/>
  <c r="D555"/>
  <c r="H555" s="1"/>
  <c r="C555"/>
  <c r="D554"/>
  <c r="H554" s="1"/>
  <c r="C554"/>
  <c r="D553"/>
  <c r="H553" s="1"/>
  <c r="C553"/>
  <c r="G552"/>
  <c r="D552"/>
  <c r="H552" s="1"/>
  <c r="C552"/>
  <c r="G551"/>
  <c r="D551"/>
  <c r="H551" s="1"/>
  <c r="C551"/>
  <c r="G550"/>
  <c r="D550"/>
  <c r="H550" s="1"/>
  <c r="C550"/>
  <c r="C549"/>
  <c r="D548"/>
  <c r="H548" s="1"/>
  <c r="C548"/>
  <c r="G547"/>
  <c r="D547"/>
  <c r="H547" s="1"/>
  <c r="C547"/>
  <c r="D546"/>
  <c r="H546" s="1"/>
  <c r="C546"/>
  <c r="G545"/>
  <c r="D545"/>
  <c r="H545" s="1"/>
  <c r="C545"/>
  <c r="C544"/>
  <c r="D543"/>
  <c r="H543" s="1"/>
  <c r="C543"/>
  <c r="D542"/>
  <c r="H542" s="1"/>
  <c r="C542"/>
  <c r="G541"/>
  <c r="D541"/>
  <c r="H541" s="1"/>
  <c r="C541"/>
  <c r="D540"/>
  <c r="H540" s="1"/>
  <c r="C540"/>
  <c r="G539"/>
  <c r="D539"/>
  <c r="H539" s="1"/>
  <c r="C539"/>
  <c r="G538"/>
  <c r="D538"/>
  <c r="H538" s="1"/>
  <c r="C538"/>
  <c r="C537"/>
  <c r="D536"/>
  <c r="H536" s="1"/>
  <c r="C536"/>
  <c r="D535"/>
  <c r="H535" s="1"/>
  <c r="C535"/>
  <c r="D534"/>
  <c r="H534" s="1"/>
  <c r="C534"/>
  <c r="G533"/>
  <c r="D533"/>
  <c r="H533" s="1"/>
  <c r="C533"/>
  <c r="D532"/>
  <c r="H532" s="1"/>
  <c r="C532"/>
  <c r="D531"/>
  <c r="H531" s="1"/>
  <c r="C531"/>
  <c r="G530"/>
  <c r="D530"/>
  <c r="H530" s="1"/>
  <c r="C530"/>
  <c r="C529"/>
  <c r="G528"/>
  <c r="D528"/>
  <c r="H528" s="1"/>
  <c r="C528"/>
  <c r="G527"/>
  <c r="D527"/>
  <c r="H527" s="1"/>
  <c r="C527"/>
  <c r="D526"/>
  <c r="H526" s="1"/>
  <c r="C526"/>
  <c r="D525"/>
  <c r="H525" s="1"/>
  <c r="C525"/>
  <c r="D524"/>
  <c r="H524" s="1"/>
  <c r="C524"/>
  <c r="G521"/>
  <c r="D521"/>
  <c r="H521" s="1"/>
  <c r="C521"/>
  <c r="D520"/>
  <c r="G520" s="1"/>
  <c r="C520"/>
  <c r="G519"/>
  <c r="D519"/>
  <c r="H519" s="1"/>
  <c r="C519"/>
  <c r="H518"/>
  <c r="G518"/>
  <c r="D518"/>
  <c r="C518"/>
  <c r="G517"/>
  <c r="D517"/>
  <c r="H517" s="1"/>
  <c r="C517"/>
  <c r="D516"/>
  <c r="H516" s="1"/>
  <c r="C516"/>
  <c r="H515"/>
  <c r="G515"/>
  <c r="D515"/>
  <c r="C515"/>
  <c r="H514"/>
  <c r="G514"/>
  <c r="D514"/>
  <c r="C514"/>
  <c r="H513"/>
  <c r="G513"/>
  <c r="D513"/>
  <c r="C513"/>
  <c r="H512"/>
  <c r="G512"/>
  <c r="D512"/>
  <c r="C512"/>
  <c r="H511"/>
  <c r="G511"/>
  <c r="D511"/>
  <c r="C511"/>
  <c r="C510"/>
  <c r="D509"/>
  <c r="H508"/>
  <c r="D508"/>
  <c r="C508"/>
  <c r="D507"/>
  <c r="C507"/>
  <c r="D506"/>
  <c r="C506"/>
  <c r="H505"/>
  <c r="D505"/>
  <c r="C505"/>
  <c r="H504"/>
  <c r="D504"/>
  <c r="C504"/>
  <c r="D503"/>
  <c r="C503"/>
  <c r="G503" s="1"/>
  <c r="D502"/>
  <c r="C502"/>
  <c r="C501"/>
  <c r="H500"/>
  <c r="D500"/>
  <c r="C500"/>
  <c r="D499"/>
  <c r="C499"/>
  <c r="D498"/>
  <c r="C498"/>
  <c r="H497"/>
  <c r="D497"/>
  <c r="C497"/>
  <c r="C496"/>
  <c r="D495"/>
  <c r="C495"/>
  <c r="G495" s="1"/>
  <c r="D494"/>
  <c r="C494"/>
  <c r="D493"/>
  <c r="H493" s="1"/>
  <c r="C493"/>
  <c r="H492"/>
  <c r="D492"/>
  <c r="C492"/>
  <c r="D491"/>
  <c r="C491"/>
  <c r="D490"/>
  <c r="C490"/>
  <c r="G490" s="1"/>
  <c r="C489"/>
  <c r="H488"/>
  <c r="D488"/>
  <c r="C488"/>
  <c r="D487"/>
  <c r="C487"/>
  <c r="G487" s="1"/>
  <c r="D486"/>
  <c r="C486"/>
  <c r="D485"/>
  <c r="H485" s="1"/>
  <c r="C485"/>
  <c r="C484"/>
  <c r="D483"/>
  <c r="C483"/>
  <c r="D482"/>
  <c r="C482"/>
  <c r="H481"/>
  <c r="D481"/>
  <c r="C481"/>
  <c r="G481" s="1"/>
  <c r="H480"/>
  <c r="D480"/>
  <c r="C480"/>
  <c r="G480" s="1"/>
  <c r="D479"/>
  <c r="C479"/>
  <c r="D477"/>
  <c r="C477"/>
  <c r="D476"/>
  <c r="C476"/>
  <c r="C475"/>
  <c r="D474"/>
  <c r="C474"/>
  <c r="D473"/>
  <c r="C473"/>
  <c r="D472"/>
  <c r="C472"/>
  <c r="D471"/>
  <c r="C471"/>
  <c r="D470"/>
  <c r="C470"/>
  <c r="D469"/>
  <c r="C469"/>
  <c r="D468"/>
  <c r="C468"/>
  <c r="C467"/>
  <c r="C466"/>
  <c r="D465"/>
  <c r="C465"/>
  <c r="D464"/>
  <c r="C464"/>
  <c r="D463"/>
  <c r="C463"/>
  <c r="D462"/>
  <c r="C462"/>
  <c r="D461"/>
  <c r="C461"/>
  <c r="C460"/>
  <c r="D459"/>
  <c r="C459"/>
  <c r="D458"/>
  <c r="C458"/>
  <c r="G456"/>
  <c r="D456"/>
  <c r="C456"/>
  <c r="D455"/>
  <c r="G455" s="1"/>
  <c r="C455"/>
  <c r="D452"/>
  <c r="H452" s="1"/>
  <c r="C452"/>
  <c r="D451"/>
  <c r="C451"/>
  <c r="G451" s="1"/>
  <c r="D450"/>
  <c r="C450"/>
  <c r="D449"/>
  <c r="H449" s="1"/>
  <c r="C449"/>
  <c r="H448"/>
  <c r="D448"/>
  <c r="C448"/>
  <c r="D447"/>
  <c r="C447"/>
  <c r="D446"/>
  <c r="C446"/>
  <c r="G446" s="1"/>
  <c r="H445"/>
  <c r="D445"/>
  <c r="C445"/>
  <c r="D444"/>
  <c r="H444" s="1"/>
  <c r="C444"/>
  <c r="D443"/>
  <c r="C443"/>
  <c r="D442"/>
  <c r="C442"/>
  <c r="D440"/>
  <c r="C440"/>
  <c r="D439"/>
  <c r="C439"/>
  <c r="D438"/>
  <c r="C438"/>
  <c r="D437"/>
  <c r="C437"/>
  <c r="D436"/>
  <c r="C436"/>
  <c r="D435"/>
  <c r="C435"/>
  <c r="D434"/>
  <c r="C434"/>
  <c r="D433"/>
  <c r="C433"/>
  <c r="D432"/>
  <c r="C432"/>
  <c r="D431"/>
  <c r="C431"/>
  <c r="D430"/>
  <c r="C430"/>
  <c r="D429"/>
  <c r="C429"/>
  <c r="D428"/>
  <c r="C428"/>
  <c r="D427"/>
  <c r="C427"/>
  <c r="D426"/>
  <c r="C426"/>
  <c r="D425"/>
  <c r="C425"/>
  <c r="C424"/>
  <c r="D423"/>
  <c r="C423"/>
  <c r="D422"/>
  <c r="C422"/>
  <c r="D421"/>
  <c r="C421"/>
  <c r="D420"/>
  <c r="C420"/>
  <c r="D419"/>
  <c r="C419"/>
  <c r="D418"/>
  <c r="C418"/>
  <c r="D417"/>
  <c r="C417"/>
  <c r="C416"/>
  <c r="G413"/>
  <c r="D413"/>
  <c r="C413"/>
  <c r="C412"/>
  <c r="C411"/>
  <c r="D406"/>
  <c r="G406" s="1"/>
  <c r="C406"/>
  <c r="G405"/>
  <c r="D405"/>
  <c r="C405"/>
  <c r="D404"/>
  <c r="G404" s="1"/>
  <c r="C404"/>
  <c r="D401"/>
  <c r="G401" s="1"/>
  <c r="C401"/>
  <c r="D400"/>
  <c r="G400" s="1"/>
  <c r="C400"/>
  <c r="H400" s="1"/>
  <c r="D399"/>
  <c r="G399" s="1"/>
  <c r="C399"/>
  <c r="H399" s="1"/>
  <c r="G398"/>
  <c r="D398"/>
  <c r="C398"/>
  <c r="D397"/>
  <c r="G397" s="1"/>
  <c r="C397"/>
  <c r="D396"/>
  <c r="G396" s="1"/>
  <c r="C396"/>
  <c r="C395"/>
  <c r="D394"/>
  <c r="G394" s="1"/>
  <c r="C394"/>
  <c r="D393"/>
  <c r="G393" s="1"/>
  <c r="C393"/>
  <c r="D392"/>
  <c r="G392" s="1"/>
  <c r="C392"/>
  <c r="C391"/>
  <c r="G390"/>
  <c r="D390"/>
  <c r="C390"/>
  <c r="D389"/>
  <c r="G389" s="1"/>
  <c r="C389"/>
  <c r="D388"/>
  <c r="G388" s="1"/>
  <c r="C388"/>
  <c r="G387"/>
  <c r="D387"/>
  <c r="C387"/>
  <c r="C386"/>
  <c r="D385"/>
  <c r="G385" s="1"/>
  <c r="C385"/>
  <c r="D384"/>
  <c r="G384" s="1"/>
  <c r="C384"/>
  <c r="D383"/>
  <c r="G383" s="1"/>
  <c r="C383"/>
  <c r="H383" s="1"/>
  <c r="G382"/>
  <c r="D382"/>
  <c r="C382"/>
  <c r="D381"/>
  <c r="G381" s="1"/>
  <c r="C381"/>
  <c r="D380"/>
  <c r="G380" s="1"/>
  <c r="C380"/>
  <c r="G379"/>
  <c r="D379"/>
  <c r="C379"/>
  <c r="C378"/>
  <c r="D377"/>
  <c r="G377" s="1"/>
  <c r="C377"/>
  <c r="D376"/>
  <c r="G376" s="1"/>
  <c r="C376"/>
  <c r="H376" s="1"/>
  <c r="D375"/>
  <c r="G375" s="1"/>
  <c r="C375"/>
  <c r="H375" s="1"/>
  <c r="G374"/>
  <c r="D374"/>
  <c r="C374"/>
  <c r="D373"/>
  <c r="G373" s="1"/>
  <c r="C373"/>
  <c r="D372"/>
  <c r="G372" s="1"/>
  <c r="C372"/>
  <c r="G371"/>
  <c r="D371"/>
  <c r="C371"/>
  <c r="D370"/>
  <c r="G370" s="1"/>
  <c r="C370"/>
  <c r="D369"/>
  <c r="G369" s="1"/>
  <c r="C369"/>
  <c r="D368"/>
  <c r="G368" s="1"/>
  <c r="C368"/>
  <c r="G367"/>
  <c r="D367"/>
  <c r="C367"/>
  <c r="H367" s="1"/>
  <c r="G366"/>
  <c r="D366"/>
  <c r="C366"/>
  <c r="D365"/>
  <c r="G365" s="1"/>
  <c r="C365"/>
  <c r="C364"/>
  <c r="G363"/>
  <c r="D363"/>
  <c r="C363"/>
  <c r="D362"/>
  <c r="G362" s="1"/>
  <c r="C362"/>
  <c r="D361"/>
  <c r="G361" s="1"/>
  <c r="C361"/>
  <c r="D360"/>
  <c r="G360" s="1"/>
  <c r="C360"/>
  <c r="C359"/>
  <c r="H357"/>
  <c r="G357"/>
  <c r="D357"/>
  <c r="C357"/>
  <c r="H356"/>
  <c r="G356"/>
  <c r="D356"/>
  <c r="C356"/>
  <c r="H355"/>
  <c r="D355"/>
  <c r="G355" s="1"/>
  <c r="C355"/>
  <c r="H354"/>
  <c r="G354"/>
  <c r="D354"/>
  <c r="C354"/>
  <c r="H353"/>
  <c r="D353"/>
  <c r="G353" s="1"/>
  <c r="C353"/>
  <c r="H352"/>
  <c r="G352"/>
  <c r="D352"/>
  <c r="C352"/>
  <c r="C351"/>
  <c r="H350"/>
  <c r="G350"/>
  <c r="D350"/>
  <c r="C350"/>
  <c r="H349"/>
  <c r="G349"/>
  <c r="D349"/>
  <c r="C349"/>
  <c r="D348"/>
  <c r="G348" s="1"/>
  <c r="C348"/>
  <c r="C347"/>
  <c r="D344"/>
  <c r="G344" s="1"/>
  <c r="C344"/>
  <c r="D343"/>
  <c r="G343" s="1"/>
  <c r="C343"/>
  <c r="D342"/>
  <c r="G342" s="1"/>
  <c r="C342"/>
  <c r="D341"/>
  <c r="G341" s="1"/>
  <c r="C341"/>
  <c r="D340"/>
  <c r="G340" s="1"/>
  <c r="C340"/>
  <c r="C339"/>
  <c r="H338"/>
  <c r="G338"/>
  <c r="D338"/>
  <c r="C338"/>
  <c r="H337"/>
  <c r="G337"/>
  <c r="D337"/>
  <c r="C337"/>
  <c r="H336"/>
  <c r="G336"/>
  <c r="D336"/>
  <c r="C336"/>
  <c r="H335"/>
  <c r="G335"/>
  <c r="D335"/>
  <c r="C335"/>
  <c r="H334"/>
  <c r="G334"/>
  <c r="D334"/>
  <c r="C334"/>
  <c r="D333"/>
  <c r="G333" s="1"/>
  <c r="C333"/>
  <c r="D332"/>
  <c r="G332" s="1"/>
  <c r="C332"/>
  <c r="D331"/>
  <c r="G331" s="1"/>
  <c r="C331"/>
  <c r="H330"/>
  <c r="D330"/>
  <c r="G330" s="1"/>
  <c r="C330"/>
  <c r="D329"/>
  <c r="G329" s="1"/>
  <c r="C329"/>
  <c r="H328"/>
  <c r="D328"/>
  <c r="G328" s="1"/>
  <c r="C328"/>
  <c r="H327"/>
  <c r="G327"/>
  <c r="D327"/>
  <c r="C327"/>
  <c r="H326"/>
  <c r="D326"/>
  <c r="G326" s="1"/>
  <c r="C326"/>
  <c r="D325"/>
  <c r="G325" s="1"/>
  <c r="C325"/>
  <c r="H324"/>
  <c r="G324"/>
  <c r="D324"/>
  <c r="C324"/>
  <c r="H323"/>
  <c r="G323"/>
  <c r="D323"/>
  <c r="C323"/>
  <c r="D322"/>
  <c r="G322" s="1"/>
  <c r="C322"/>
  <c r="C321"/>
  <c r="H320"/>
  <c r="G320"/>
  <c r="D320"/>
  <c r="C320"/>
  <c r="D319"/>
  <c r="G319" s="1"/>
  <c r="C319"/>
  <c r="D318"/>
  <c r="G318" s="1"/>
  <c r="C318"/>
  <c r="D317"/>
  <c r="G317" s="1"/>
  <c r="C317"/>
  <c r="D316"/>
  <c r="G316" s="1"/>
  <c r="C316"/>
  <c r="D315"/>
  <c r="G315" s="1"/>
  <c r="C315"/>
  <c r="D314"/>
  <c r="G314" s="1"/>
  <c r="C314"/>
  <c r="D313"/>
  <c r="G313" s="1"/>
  <c r="C313"/>
  <c r="C312"/>
  <c r="H311"/>
  <c r="G311"/>
  <c r="D311"/>
  <c r="C311"/>
  <c r="D310"/>
  <c r="G310" s="1"/>
  <c r="C310"/>
  <c r="H309"/>
  <c r="G309"/>
  <c r="D309"/>
  <c r="C309"/>
  <c r="D308"/>
  <c r="H308" s="1"/>
  <c r="C308"/>
  <c r="C307"/>
  <c r="D305"/>
  <c r="C305"/>
  <c r="D304"/>
  <c r="C304"/>
  <c r="G304" s="1"/>
  <c r="H303"/>
  <c r="D303"/>
  <c r="C303"/>
  <c r="D302"/>
  <c r="H302" s="1"/>
  <c r="C302"/>
  <c r="D301"/>
  <c r="C301"/>
  <c r="D300"/>
  <c r="C300"/>
  <c r="D299"/>
  <c r="H299" s="1"/>
  <c r="C299"/>
  <c r="H298"/>
  <c r="D298"/>
  <c r="C298"/>
  <c r="D297"/>
  <c r="C297"/>
  <c r="D296"/>
  <c r="C296"/>
  <c r="C295"/>
  <c r="H292"/>
  <c r="D292"/>
  <c r="C292"/>
  <c r="D291"/>
  <c r="C291"/>
  <c r="G291" s="1"/>
  <c r="D290"/>
  <c r="C290"/>
  <c r="D289"/>
  <c r="H289" s="1"/>
  <c r="C289"/>
  <c r="H288"/>
  <c r="D288"/>
  <c r="C288"/>
  <c r="G288" s="1"/>
  <c r="C284"/>
  <c r="D283"/>
  <c r="G283" s="1"/>
  <c r="C283"/>
  <c r="D282"/>
  <c r="G282" s="1"/>
  <c r="C282"/>
  <c r="H281"/>
  <c r="D281"/>
  <c r="G281" s="1"/>
  <c r="C281"/>
  <c r="H280"/>
  <c r="G280"/>
  <c r="D280"/>
  <c r="C280"/>
  <c r="H279"/>
  <c r="D279"/>
  <c r="G279" s="1"/>
  <c r="C279"/>
  <c r="H278"/>
  <c r="G278"/>
  <c r="D278"/>
  <c r="C278"/>
  <c r="H277"/>
  <c r="G277"/>
  <c r="D277"/>
  <c r="C277"/>
  <c r="H276"/>
  <c r="D276"/>
  <c r="G276" s="1"/>
  <c r="C276"/>
  <c r="C275"/>
  <c r="H274"/>
  <c r="G274"/>
  <c r="D274"/>
  <c r="C274"/>
  <c r="H273"/>
  <c r="G273"/>
  <c r="D273"/>
  <c r="C273"/>
  <c r="H272"/>
  <c r="D272"/>
  <c r="G272" s="1"/>
  <c r="C272"/>
  <c r="H271"/>
  <c r="G271"/>
  <c r="D271"/>
  <c r="C271"/>
  <c r="H270"/>
  <c r="G270"/>
  <c r="D270"/>
  <c r="C270"/>
  <c r="C269"/>
  <c r="D268"/>
  <c r="G268" s="1"/>
  <c r="C268"/>
  <c r="D267"/>
  <c r="G267" s="1"/>
  <c r="C267"/>
  <c r="H266"/>
  <c r="G266"/>
  <c r="D266"/>
  <c r="C266"/>
  <c r="D265"/>
  <c r="G265" s="1"/>
  <c r="C265"/>
  <c r="C264"/>
  <c r="H263"/>
  <c r="D263"/>
  <c r="G263" s="1"/>
  <c r="C263"/>
  <c r="D262"/>
  <c r="G262" s="1"/>
  <c r="C262"/>
  <c r="G261"/>
  <c r="D261"/>
  <c r="H261" s="1"/>
  <c r="C261"/>
  <c r="C260"/>
  <c r="C259"/>
  <c r="D258"/>
  <c r="C258"/>
  <c r="D257"/>
  <c r="C257"/>
  <c r="H256"/>
  <c r="D256"/>
  <c r="C256"/>
  <c r="C255"/>
  <c r="D254"/>
  <c r="C254"/>
  <c r="D253"/>
  <c r="C253"/>
  <c r="G253" s="1"/>
  <c r="H252"/>
  <c r="D252"/>
  <c r="C252"/>
  <c r="D251"/>
  <c r="H251" s="1"/>
  <c r="C251"/>
  <c r="D250"/>
  <c r="C250"/>
  <c r="C249"/>
  <c r="G247"/>
  <c r="D247"/>
  <c r="H247" s="1"/>
  <c r="C247"/>
  <c r="H246"/>
  <c r="G246"/>
  <c r="D246"/>
  <c r="C246"/>
  <c r="G245"/>
  <c r="D245"/>
  <c r="H245" s="1"/>
  <c r="C245"/>
  <c r="H244"/>
  <c r="G244"/>
  <c r="D244"/>
  <c r="C244"/>
  <c r="H242"/>
  <c r="G242"/>
  <c r="D242"/>
  <c r="C242"/>
  <c r="G241"/>
  <c r="D241"/>
  <c r="H241" s="1"/>
  <c r="C241"/>
  <c r="G240"/>
  <c r="C240"/>
  <c r="D239"/>
  <c r="G239" s="1"/>
  <c r="C239"/>
  <c r="D238"/>
  <c r="G238" s="1"/>
  <c r="C238"/>
  <c r="D237"/>
  <c r="G237" s="1"/>
  <c r="C237"/>
  <c r="H237" s="1"/>
  <c r="C236"/>
  <c r="D235"/>
  <c r="G235" s="1"/>
  <c r="C235"/>
  <c r="D234"/>
  <c r="G234" s="1"/>
  <c r="C234"/>
  <c r="G233"/>
  <c r="D233"/>
  <c r="C233"/>
  <c r="C232"/>
  <c r="H231"/>
  <c r="D231"/>
  <c r="G231" s="1"/>
  <c r="C231"/>
  <c r="H230"/>
  <c r="G230"/>
  <c r="D230"/>
  <c r="C230"/>
  <c r="H229"/>
  <c r="G229"/>
  <c r="D229"/>
  <c r="C229"/>
  <c r="H228"/>
  <c r="G228"/>
  <c r="D228"/>
  <c r="C228"/>
  <c r="C227"/>
  <c r="H226"/>
  <c r="D226"/>
  <c r="G226" s="1"/>
  <c r="C226"/>
  <c r="D225"/>
  <c r="G225" s="1"/>
  <c r="C225"/>
  <c r="C224"/>
  <c r="D223"/>
  <c r="G223" s="1"/>
  <c r="C223"/>
  <c r="D222"/>
  <c r="G222" s="1"/>
  <c r="C222"/>
  <c r="D221"/>
  <c r="G221" s="1"/>
  <c r="C221"/>
  <c r="D219"/>
  <c r="G219" s="1"/>
  <c r="C219"/>
  <c r="D218"/>
  <c r="H218" s="1"/>
  <c r="C218"/>
  <c r="H217"/>
  <c r="G217"/>
  <c r="D217"/>
  <c r="C217"/>
  <c r="G216"/>
  <c r="D216"/>
  <c r="H216" s="1"/>
  <c r="C216"/>
  <c r="G214"/>
  <c r="D214"/>
  <c r="H214" s="1"/>
  <c r="C214"/>
  <c r="D213"/>
  <c r="H213" s="1"/>
  <c r="C213"/>
  <c r="C212"/>
  <c r="D210"/>
  <c r="C210"/>
  <c r="D209"/>
  <c r="H209" s="1"/>
  <c r="C209"/>
  <c r="H208"/>
  <c r="D208"/>
  <c r="C208"/>
  <c r="G208" s="1"/>
  <c r="D207"/>
  <c r="C207"/>
  <c r="C206"/>
  <c r="D205"/>
  <c r="H205" s="1"/>
  <c r="C205"/>
  <c r="G205" s="1"/>
  <c r="H204"/>
  <c r="D204"/>
  <c r="C204"/>
  <c r="D203"/>
  <c r="C203"/>
  <c r="D202"/>
  <c r="C202"/>
  <c r="D201"/>
  <c r="H201" s="1"/>
  <c r="C201"/>
  <c r="H200"/>
  <c r="D200"/>
  <c r="C200"/>
  <c r="G200" s="1"/>
  <c r="D199"/>
  <c r="C199"/>
  <c r="G199" s="1"/>
  <c r="C198"/>
  <c r="D197"/>
  <c r="H197" s="1"/>
  <c r="C197"/>
  <c r="H196"/>
  <c r="D196"/>
  <c r="C196"/>
  <c r="G196" s="1"/>
  <c r="D195"/>
  <c r="C195"/>
  <c r="D194"/>
  <c r="C194"/>
  <c r="G194" s="1"/>
  <c r="C193"/>
  <c r="C192"/>
  <c r="D191"/>
  <c r="C191"/>
  <c r="D190"/>
  <c r="C190"/>
  <c r="H189"/>
  <c r="D189"/>
  <c r="C189"/>
  <c r="H188"/>
  <c r="D188"/>
  <c r="C188"/>
  <c r="D187"/>
  <c r="C187"/>
  <c r="D186"/>
  <c r="C186"/>
  <c r="G186" s="1"/>
  <c r="H185"/>
  <c r="D185"/>
  <c r="C185"/>
  <c r="C184"/>
  <c r="D183"/>
  <c r="C183"/>
  <c r="D182"/>
  <c r="C182"/>
  <c r="D181"/>
  <c r="C181"/>
  <c r="D180"/>
  <c r="C180"/>
  <c r="D179"/>
  <c r="C179"/>
  <c r="D178"/>
  <c r="C178"/>
  <c r="D177"/>
  <c r="C177"/>
  <c r="D176"/>
  <c r="C176"/>
  <c r="H175"/>
  <c r="D175"/>
  <c r="C175"/>
  <c r="G175" s="1"/>
  <c r="D174"/>
  <c r="H174" s="1"/>
  <c r="C174"/>
  <c r="C173"/>
  <c r="D172"/>
  <c r="C172"/>
  <c r="H171"/>
  <c r="D171"/>
  <c r="C171"/>
  <c r="H170"/>
  <c r="D170"/>
  <c r="C170"/>
  <c r="D169"/>
  <c r="C169"/>
  <c r="D168"/>
  <c r="C168"/>
  <c r="H167"/>
  <c r="D167"/>
  <c r="C167"/>
  <c r="D166"/>
  <c r="H166" s="1"/>
  <c r="C166"/>
  <c r="C165"/>
  <c r="D164"/>
  <c r="C164"/>
  <c r="D163"/>
  <c r="H163" s="1"/>
  <c r="C163"/>
  <c r="G163" s="1"/>
  <c r="H162"/>
  <c r="D162"/>
  <c r="C162"/>
  <c r="D161"/>
  <c r="C161"/>
  <c r="D160"/>
  <c r="D158"/>
  <c r="C158"/>
  <c r="D157"/>
  <c r="C157"/>
  <c r="D156"/>
  <c r="C156"/>
  <c r="D155"/>
  <c r="C155"/>
  <c r="D154"/>
  <c r="C154"/>
  <c r="G154" s="1"/>
  <c r="D153"/>
  <c r="C153"/>
  <c r="D152"/>
  <c r="C152"/>
  <c r="D151"/>
  <c r="C151"/>
  <c r="H151" s="1"/>
  <c r="D150"/>
  <c r="C150"/>
  <c r="G150" s="1"/>
  <c r="C149"/>
  <c r="C148"/>
  <c r="G146"/>
  <c r="D146"/>
  <c r="H146" s="1"/>
  <c r="C146"/>
  <c r="G145"/>
  <c r="D145"/>
  <c r="H145" s="1"/>
  <c r="C145"/>
  <c r="G144"/>
  <c r="D144"/>
  <c r="H144" s="1"/>
  <c r="C144"/>
  <c r="G143"/>
  <c r="D143"/>
  <c r="H143" s="1"/>
  <c r="C143"/>
  <c r="D142"/>
  <c r="H142" s="1"/>
  <c r="C142"/>
  <c r="D141"/>
  <c r="H141" s="1"/>
  <c r="C141"/>
  <c r="G140"/>
  <c r="D140"/>
  <c r="H140" s="1"/>
  <c r="C140"/>
  <c r="G139"/>
  <c r="D139"/>
  <c r="H139" s="1"/>
  <c r="C139"/>
  <c r="G138"/>
  <c r="D138"/>
  <c r="H138" s="1"/>
  <c r="C138"/>
  <c r="G137"/>
  <c r="D137"/>
  <c r="H137" s="1"/>
  <c r="C137"/>
  <c r="D134"/>
  <c r="C134"/>
  <c r="H134" s="1"/>
  <c r="D133"/>
  <c r="C133"/>
  <c r="H133" s="1"/>
  <c r="D132"/>
  <c r="C132"/>
  <c r="D131"/>
  <c r="C131"/>
  <c r="D130"/>
  <c r="C130"/>
  <c r="C129"/>
  <c r="D128"/>
  <c r="C128"/>
  <c r="G128" s="1"/>
  <c r="D127"/>
  <c r="C127"/>
  <c r="D126"/>
  <c r="C126"/>
  <c r="D125"/>
  <c r="C125"/>
  <c r="G123"/>
  <c r="D123"/>
  <c r="H123" s="1"/>
  <c r="C123"/>
  <c r="D122"/>
  <c r="H122" s="1"/>
  <c r="C122"/>
  <c r="D119"/>
  <c r="C119"/>
  <c r="D118"/>
  <c r="C118"/>
  <c r="H118" s="1"/>
  <c r="D117"/>
  <c r="C117"/>
  <c r="C116"/>
  <c r="D115"/>
  <c r="C115"/>
  <c r="H115" s="1"/>
  <c r="D114"/>
  <c r="C114"/>
  <c r="D113"/>
  <c r="C113"/>
  <c r="D112"/>
  <c r="C112"/>
  <c r="D111"/>
  <c r="C111"/>
  <c r="D110"/>
  <c r="C110"/>
  <c r="D109"/>
  <c r="C109"/>
  <c r="G109" s="1"/>
  <c r="D108"/>
  <c r="D107"/>
  <c r="C107"/>
  <c r="D106"/>
  <c r="C106"/>
  <c r="G106" s="1"/>
  <c r="D105"/>
  <c r="C105"/>
  <c r="D104"/>
  <c r="C104"/>
  <c r="C103"/>
  <c r="D101"/>
  <c r="C101"/>
  <c r="D100"/>
  <c r="C100"/>
  <c r="D99"/>
  <c r="C99"/>
  <c r="D98"/>
  <c r="C98"/>
  <c r="G98" s="1"/>
  <c r="D97"/>
  <c r="C97"/>
  <c r="D96"/>
  <c r="C96"/>
  <c r="D95"/>
  <c r="C95"/>
  <c r="D94"/>
  <c r="C94"/>
  <c r="D93"/>
  <c r="C93"/>
  <c r="G93" s="1"/>
  <c r="D92"/>
  <c r="C92"/>
  <c r="G92" s="1"/>
  <c r="D91"/>
  <c r="C91"/>
  <c r="D90"/>
  <c r="C90"/>
  <c r="G90" s="1"/>
  <c r="D89"/>
  <c r="C89"/>
  <c r="G89" s="1"/>
  <c r="D88"/>
  <c r="C88"/>
  <c r="C87"/>
  <c r="G86"/>
  <c r="D86"/>
  <c r="H86" s="1"/>
  <c r="C86"/>
  <c r="G85"/>
  <c r="D85"/>
  <c r="H85" s="1"/>
  <c r="C85"/>
  <c r="D84"/>
  <c r="H84" s="1"/>
  <c r="C84"/>
  <c r="G83"/>
  <c r="D83"/>
  <c r="H83" s="1"/>
  <c r="C83"/>
  <c r="G82"/>
  <c r="D82"/>
  <c r="H82" s="1"/>
  <c r="C82"/>
  <c r="G81"/>
  <c r="D81"/>
  <c r="H81" s="1"/>
  <c r="C81"/>
  <c r="D80"/>
  <c r="H80" s="1"/>
  <c r="C80"/>
  <c r="C79"/>
  <c r="G77"/>
  <c r="D77"/>
  <c r="H77" s="1"/>
  <c r="C77"/>
  <c r="G76"/>
  <c r="D76"/>
  <c r="H76" s="1"/>
  <c r="C76"/>
  <c r="G75"/>
  <c r="D75"/>
  <c r="H75" s="1"/>
  <c r="C75"/>
  <c r="G74"/>
  <c r="D74"/>
  <c r="H74" s="1"/>
  <c r="C74"/>
  <c r="D72"/>
  <c r="G72" s="1"/>
  <c r="C72"/>
  <c r="G71"/>
  <c r="D71"/>
  <c r="H71" s="1"/>
  <c r="C71"/>
  <c r="C70"/>
  <c r="D69"/>
  <c r="C69"/>
  <c r="G69" s="1"/>
  <c r="D68"/>
  <c r="C68"/>
  <c r="D67"/>
  <c r="C67"/>
  <c r="H67" s="1"/>
  <c r="D66"/>
  <c r="C66"/>
  <c r="D65"/>
  <c r="C65"/>
  <c r="D64"/>
  <c r="C64"/>
  <c r="D63"/>
  <c r="C63"/>
  <c r="D62"/>
  <c r="C62"/>
  <c r="C61"/>
  <c r="D60"/>
  <c r="C60"/>
  <c r="D59"/>
  <c r="C59"/>
  <c r="G59" s="1"/>
  <c r="D58"/>
  <c r="C58"/>
  <c r="D57"/>
  <c r="C57"/>
  <c r="D56"/>
  <c r="C56"/>
  <c r="D55"/>
  <c r="C55"/>
  <c r="D54"/>
  <c r="C54"/>
  <c r="D53"/>
  <c r="C53"/>
  <c r="G53" s="1"/>
  <c r="D52"/>
  <c r="C52"/>
  <c r="D51"/>
  <c r="C51"/>
  <c r="G51" s="1"/>
  <c r="C50"/>
  <c r="D49"/>
  <c r="C49"/>
  <c r="D48"/>
  <c r="C48"/>
  <c r="C47"/>
  <c r="D45"/>
  <c r="C45"/>
  <c r="D44"/>
  <c r="C44"/>
  <c r="D43"/>
  <c r="C43"/>
  <c r="D42"/>
  <c r="C42"/>
  <c r="G42" s="1"/>
  <c r="D41"/>
  <c r="D40"/>
  <c r="D39"/>
  <c r="H39" s="1"/>
  <c r="C39"/>
  <c r="D38"/>
  <c r="H38" s="1"/>
  <c r="C38"/>
  <c r="D37"/>
  <c r="G37" s="1"/>
  <c r="C37"/>
  <c r="C36"/>
  <c r="D35"/>
  <c r="H35" s="1"/>
  <c r="C35"/>
  <c r="G34"/>
  <c r="D34"/>
  <c r="H34" s="1"/>
  <c r="C34"/>
  <c r="C33"/>
  <c r="H32"/>
  <c r="G32"/>
  <c r="D32"/>
  <c r="C32"/>
  <c r="D31"/>
  <c r="H31" s="1"/>
  <c r="C31"/>
  <c r="G30"/>
  <c r="D30"/>
  <c r="H30" s="1"/>
  <c r="C30"/>
  <c r="D29"/>
  <c r="H29" s="1"/>
  <c r="C29"/>
  <c r="H28"/>
  <c r="G28"/>
  <c r="D28"/>
  <c r="C28"/>
  <c r="D27"/>
  <c r="G27" s="1"/>
  <c r="C27"/>
  <c r="G26"/>
  <c r="D26"/>
  <c r="H26" s="1"/>
  <c r="C26"/>
  <c r="G24"/>
  <c r="D24"/>
  <c r="H24" s="1"/>
  <c r="C24"/>
  <c r="G23"/>
  <c r="D23"/>
  <c r="H23" s="1"/>
  <c r="C23"/>
  <c r="D22"/>
  <c r="G22" s="1"/>
  <c r="C22"/>
  <c r="H21"/>
  <c r="G21"/>
  <c r="D21"/>
  <c r="C21"/>
  <c r="G20"/>
  <c r="D20"/>
  <c r="H20" s="1"/>
  <c r="C20"/>
  <c r="D18"/>
  <c r="C18"/>
  <c r="D17"/>
  <c r="C17"/>
  <c r="D16"/>
  <c r="C16"/>
  <c r="D15"/>
  <c r="C15"/>
  <c r="D14"/>
  <c r="C14"/>
  <c r="C13"/>
  <c r="D12"/>
  <c r="C12"/>
  <c r="D11"/>
  <c r="C11"/>
  <c r="D10"/>
  <c r="C10"/>
  <c r="D9"/>
  <c r="C9"/>
  <c r="D8"/>
  <c r="C8"/>
  <c r="D7"/>
  <c r="C7"/>
  <c r="D6"/>
  <c r="C6"/>
  <c r="D5"/>
  <c r="C5"/>
  <c r="G5" s="1"/>
  <c r="D4"/>
  <c r="H1409" l="1"/>
  <c r="H1403"/>
  <c r="E141" i="9"/>
  <c r="B141" s="1"/>
  <c r="F263"/>
  <c r="E124"/>
  <c r="B124" s="1"/>
  <c r="F256"/>
  <c r="E121"/>
  <c r="B121" s="1"/>
  <c r="E126"/>
  <c r="B126" s="1"/>
  <c r="H906" i="1"/>
  <c r="H905"/>
  <c r="E117" i="9"/>
  <c r="B117" s="1"/>
  <c r="E116"/>
  <c r="B116" s="1"/>
  <c r="H903" i="1"/>
  <c r="H898"/>
  <c r="H896"/>
  <c r="H895"/>
  <c r="H893"/>
  <c r="G891"/>
  <c r="F245" i="9"/>
  <c r="B245" s="1"/>
  <c r="G888" i="1"/>
  <c r="E105" i="9"/>
  <c r="B105" s="1"/>
  <c r="G884" i="1"/>
  <c r="G883"/>
  <c r="G882"/>
  <c r="G879"/>
  <c r="G878"/>
  <c r="F241" i="9"/>
  <c r="B241" s="1"/>
  <c r="G875" i="1"/>
  <c r="E100" i="9"/>
  <c r="B100" s="1"/>
  <c r="G874" i="1"/>
  <c r="G873"/>
  <c r="G872"/>
  <c r="E97" i="9"/>
  <c r="B97" s="1"/>
  <c r="G865" i="1"/>
  <c r="G864"/>
  <c r="G863"/>
  <c r="G862"/>
  <c r="F229" i="9"/>
  <c r="B229" s="1"/>
  <c r="G820" i="1"/>
  <c r="G815"/>
  <c r="E66" i="9"/>
  <c r="B66" s="1"/>
  <c r="E65"/>
  <c r="B65" s="1"/>
  <c r="G755" i="1"/>
  <c r="G754"/>
  <c r="G753"/>
  <c r="G751"/>
  <c r="G749"/>
  <c r="G748"/>
  <c r="G747"/>
  <c r="G744"/>
  <c r="G740"/>
  <c r="G739"/>
  <c r="G738"/>
  <c r="G736"/>
  <c r="G735"/>
  <c r="G734"/>
  <c r="G733"/>
  <c r="G732"/>
  <c r="G730"/>
  <c r="G727"/>
  <c r="G725"/>
  <c r="G724"/>
  <c r="G722"/>
  <c r="G721"/>
  <c r="G718"/>
  <c r="G704"/>
  <c r="H702"/>
  <c r="H701"/>
  <c r="H697"/>
  <c r="H693"/>
  <c r="E28" i="9"/>
  <c r="B28" s="1"/>
  <c r="F214"/>
  <c r="B214" s="1"/>
  <c r="H650" i="1"/>
  <c r="H641"/>
  <c r="H1431"/>
  <c r="H1427"/>
  <c r="D1424"/>
  <c r="G1422"/>
  <c r="G1421"/>
  <c r="G1418"/>
  <c r="G1417"/>
  <c r="G1413"/>
  <c r="G1404"/>
  <c r="H1392"/>
  <c r="G1384"/>
  <c r="H1384"/>
  <c r="E89" i="6"/>
  <c r="D1383" i="1" s="1"/>
  <c r="H1374"/>
  <c r="H1373"/>
  <c r="H1372"/>
  <c r="H1371"/>
  <c r="G1364"/>
  <c r="G1360"/>
  <c r="G1361"/>
  <c r="G1357"/>
  <c r="G1356"/>
  <c r="G1348"/>
  <c r="G1349"/>
  <c r="F39" i="6"/>
  <c r="G1322" i="1"/>
  <c r="F28" i="6"/>
  <c r="H1472" i="1"/>
  <c r="I1472" s="1"/>
  <c r="D1469"/>
  <c r="D1470"/>
  <c r="G1470" s="1"/>
  <c r="J1467"/>
  <c r="H1466"/>
  <c r="G1460"/>
  <c r="I1460" s="1"/>
  <c r="G1452"/>
  <c r="H1447"/>
  <c r="J1444"/>
  <c r="J1442"/>
  <c r="D1438"/>
  <c r="J1441"/>
  <c r="D38" i="7"/>
  <c r="H31" i="3" s="1"/>
  <c r="H1473" i="1"/>
  <c r="I1473" s="1"/>
  <c r="C1470"/>
  <c r="I1467"/>
  <c r="G1466"/>
  <c r="D22" i="7"/>
  <c r="H30" i="3" s="1"/>
  <c r="H1463" i="1"/>
  <c r="D6" i="7"/>
  <c r="C1437" i="1" s="1"/>
  <c r="H1437" s="1"/>
  <c r="H1441"/>
  <c r="G1438"/>
  <c r="G1441"/>
  <c r="I30" i="3"/>
  <c r="D1453" i="1"/>
  <c r="D1454"/>
  <c r="E5" i="7"/>
  <c r="G1456" i="1"/>
  <c r="C1454"/>
  <c r="G1409"/>
  <c r="G1403"/>
  <c r="D1376"/>
  <c r="G1316"/>
  <c r="H1316"/>
  <c r="E5" i="6"/>
  <c r="I24" i="3" s="1"/>
  <c r="F6" i="6"/>
  <c r="D1300" i="1"/>
  <c r="H1300" s="1"/>
  <c r="G1573"/>
  <c r="G1570"/>
  <c r="G1563"/>
  <c r="H1560"/>
  <c r="G1550"/>
  <c r="H1550"/>
  <c r="G1538"/>
  <c r="H1534"/>
  <c r="H1527"/>
  <c r="G1525"/>
  <c r="H1565"/>
  <c r="G1565"/>
  <c r="D49" i="8"/>
  <c r="C1524" i="1" s="1"/>
  <c r="G1524" s="1"/>
  <c r="H1523"/>
  <c r="G1519"/>
  <c r="D24" i="8"/>
  <c r="C1499" i="1" s="1"/>
  <c r="G1499" s="1"/>
  <c r="H1511"/>
  <c r="G1503"/>
  <c r="H1494"/>
  <c r="D6" i="8"/>
  <c r="C1481" i="1" s="1"/>
  <c r="H1481" s="1"/>
  <c r="C1501"/>
  <c r="H131"/>
  <c r="D245" i="5"/>
  <c r="C1222" i="1" s="1"/>
  <c r="E281" i="9"/>
  <c r="B281" s="1"/>
  <c r="E302"/>
  <c r="B302" s="1"/>
  <c r="G292" i="1"/>
  <c r="G290"/>
  <c r="G289"/>
  <c r="H413"/>
  <c r="H406"/>
  <c r="G66"/>
  <c r="D50" i="4"/>
  <c r="C46" i="1" s="1"/>
  <c r="G814"/>
  <c r="G812"/>
  <c r="G810"/>
  <c r="H715"/>
  <c r="G713"/>
  <c r="E41" i="9"/>
  <c r="B41" s="1"/>
  <c r="G706" i="1"/>
  <c r="G691"/>
  <c r="G670"/>
  <c r="H654"/>
  <c r="E22" i="9"/>
  <c r="B22" s="1"/>
  <c r="G646" i="1"/>
  <c r="G642"/>
  <c r="F652" i="4"/>
  <c r="G645" i="1"/>
  <c r="H810"/>
  <c r="E59" i="9"/>
  <c r="B59" s="1"/>
  <c r="G715" i="1"/>
  <c r="G668"/>
  <c r="H642"/>
  <c r="H645"/>
  <c r="E283" i="9"/>
  <c r="F250" i="5"/>
  <c r="E258"/>
  <c r="D1235" i="1" s="1"/>
  <c r="D1215"/>
  <c r="F239" i="5"/>
  <c r="G1213" i="1"/>
  <c r="G1209"/>
  <c r="G1207"/>
  <c r="E301" i="9"/>
  <c r="B301" s="1"/>
  <c r="G1204" i="1"/>
  <c r="G1203"/>
  <c r="G1200"/>
  <c r="G1197"/>
  <c r="G1193"/>
  <c r="G1192"/>
  <c r="E297" i="9"/>
  <c r="B297" s="1"/>
  <c r="G1188" i="1"/>
  <c r="G1184"/>
  <c r="G1175"/>
  <c r="G1176"/>
  <c r="E190" i="5"/>
  <c r="H309" i="9" s="1"/>
  <c r="E309" s="1"/>
  <c r="B309" s="1"/>
  <c r="G1162" i="1"/>
  <c r="G1158"/>
  <c r="G1161"/>
  <c r="D1157"/>
  <c r="H1157" s="1"/>
  <c r="F180" i="5"/>
  <c r="G1156" i="1"/>
  <c r="G1154"/>
  <c r="F177" i="5"/>
  <c r="G1155" i="1"/>
  <c r="G1149"/>
  <c r="G1150"/>
  <c r="G1151"/>
  <c r="G1148"/>
  <c r="G1146"/>
  <c r="G1145"/>
  <c r="G1147"/>
  <c r="G1142"/>
  <c r="G1143"/>
  <c r="G1140"/>
  <c r="G1139"/>
  <c r="G1137"/>
  <c r="G1134"/>
  <c r="G1133"/>
  <c r="G1132"/>
  <c r="G1131"/>
  <c r="E146" i="5"/>
  <c r="D1124" i="1" s="1"/>
  <c r="G1129"/>
  <c r="D1127"/>
  <c r="G1128"/>
  <c r="G1136"/>
  <c r="H1122"/>
  <c r="H1118"/>
  <c r="H1114"/>
  <c r="G1113"/>
  <c r="G1095"/>
  <c r="G1094"/>
  <c r="G1091"/>
  <c r="G1088"/>
  <c r="G1087"/>
  <c r="H289" i="9"/>
  <c r="E289" s="1"/>
  <c r="B289" s="1"/>
  <c r="G1085" i="1"/>
  <c r="G1084"/>
  <c r="G1083"/>
  <c r="G1082"/>
  <c r="G1080"/>
  <c r="G1079"/>
  <c r="G1078"/>
  <c r="G1075"/>
  <c r="G1074"/>
  <c r="G1073"/>
  <c r="G1072"/>
  <c r="G1071"/>
  <c r="G1068"/>
  <c r="D1066"/>
  <c r="H1066" s="1"/>
  <c r="G1067"/>
  <c r="E87" i="5"/>
  <c r="D1065" i="1" s="1"/>
  <c r="H1065" s="1"/>
  <c r="E285" i="9"/>
  <c r="B285" s="1"/>
  <c r="G1064" i="1"/>
  <c r="G1059"/>
  <c r="G1058"/>
  <c r="G1057"/>
  <c r="G1062"/>
  <c r="G1061"/>
  <c r="D1048"/>
  <c r="G1048" s="1"/>
  <c r="H1042"/>
  <c r="H1041"/>
  <c r="H1028"/>
  <c r="H1027"/>
  <c r="H1023"/>
  <c r="H1019"/>
  <c r="H1020"/>
  <c r="H1015"/>
  <c r="G1014"/>
  <c r="H1012"/>
  <c r="H1009"/>
  <c r="G1007"/>
  <c r="H1007"/>
  <c r="F29" i="5"/>
  <c r="G1006" i="1"/>
  <c r="G1003"/>
  <c r="G998"/>
  <c r="F19" i="5"/>
  <c r="G996" i="1"/>
  <c r="G994"/>
  <c r="G991"/>
  <c r="D237" i="5"/>
  <c r="H23" i="3" s="1"/>
  <c r="C1215" i="1"/>
  <c r="G1215" s="1"/>
  <c r="H1216"/>
  <c r="H1154"/>
  <c r="H1161"/>
  <c r="G1116"/>
  <c r="G1023"/>
  <c r="G1025"/>
  <c r="G1015"/>
  <c r="H1006"/>
  <c r="H1004"/>
  <c r="C997"/>
  <c r="G997" s="1"/>
  <c r="H1003"/>
  <c r="H998"/>
  <c r="H995"/>
  <c r="H991"/>
  <c r="H994"/>
  <c r="G986"/>
  <c r="H986"/>
  <c r="F8" i="5"/>
  <c r="H989" i="1"/>
  <c r="E286" i="9"/>
  <c r="B286" s="1"/>
  <c r="H405" i="1"/>
  <c r="E33" i="9"/>
  <c r="B33" s="1"/>
  <c r="E287"/>
  <c r="B287" s="1"/>
  <c r="E292"/>
  <c r="B292" s="1"/>
  <c r="E293"/>
  <c r="B293" s="1"/>
  <c r="E625" i="4"/>
  <c r="D619" i="1" s="1"/>
  <c r="E159" i="9"/>
  <c r="B159" s="1"/>
  <c r="H618" i="1"/>
  <c r="H614"/>
  <c r="E153" i="9"/>
  <c r="F270"/>
  <c r="B270" s="1"/>
  <c r="G609" i="1"/>
  <c r="G606"/>
  <c r="G607"/>
  <c r="E150" i="9"/>
  <c r="E149"/>
  <c r="B149" s="1"/>
  <c r="G604" i="1"/>
  <c r="F266" i="9"/>
  <c r="B266" s="1"/>
  <c r="G599" i="1"/>
  <c r="F265" i="9"/>
  <c r="B265" s="1"/>
  <c r="G601" i="1"/>
  <c r="E145" i="9"/>
  <c r="F261"/>
  <c r="B261" s="1"/>
  <c r="H593" i="1"/>
  <c r="G593"/>
  <c r="E593" i="4"/>
  <c r="D587" i="1" s="1"/>
  <c r="D588"/>
  <c r="H588" s="1"/>
  <c r="G592"/>
  <c r="G586"/>
  <c r="G584"/>
  <c r="G579"/>
  <c r="G580"/>
  <c r="G581"/>
  <c r="G578"/>
  <c r="G577"/>
  <c r="G576"/>
  <c r="E580" i="4"/>
  <c r="D574" i="1" s="1"/>
  <c r="H571"/>
  <c r="H567"/>
  <c r="H565"/>
  <c r="G565"/>
  <c r="H562"/>
  <c r="H563"/>
  <c r="H559"/>
  <c r="G554"/>
  <c r="G553"/>
  <c r="E130" i="9"/>
  <c r="B130" s="1"/>
  <c r="G549" i="1"/>
  <c r="G548"/>
  <c r="G546"/>
  <c r="H544"/>
  <c r="G544"/>
  <c r="G543"/>
  <c r="G542"/>
  <c r="G540"/>
  <c r="H537"/>
  <c r="G537"/>
  <c r="G536"/>
  <c r="G532"/>
  <c r="G535"/>
  <c r="G534"/>
  <c r="F251" i="9"/>
  <c r="B251" s="1"/>
  <c r="G531" i="1"/>
  <c r="H529"/>
  <c r="G529"/>
  <c r="G526"/>
  <c r="G524"/>
  <c r="G525"/>
  <c r="E118" i="9"/>
  <c r="B118" s="1"/>
  <c r="H520" i="1"/>
  <c r="F249" i="9"/>
  <c r="B249" s="1"/>
  <c r="G516" i="1"/>
  <c r="G510"/>
  <c r="H510"/>
  <c r="G508"/>
  <c r="G507"/>
  <c r="G506"/>
  <c r="G505"/>
  <c r="G504"/>
  <c r="G501"/>
  <c r="G502"/>
  <c r="G500"/>
  <c r="G499"/>
  <c r="G498"/>
  <c r="E109" i="9"/>
  <c r="B109" s="1"/>
  <c r="F246"/>
  <c r="B246" s="1"/>
  <c r="G496" i="1"/>
  <c r="G497"/>
  <c r="G494"/>
  <c r="G493"/>
  <c r="G492"/>
  <c r="G491"/>
  <c r="G489"/>
  <c r="G488"/>
  <c r="G486"/>
  <c r="G484"/>
  <c r="G485"/>
  <c r="E98" i="9"/>
  <c r="B98" s="1"/>
  <c r="E484" i="4"/>
  <c r="D478" i="1" s="1"/>
  <c r="G483"/>
  <c r="F238" i="9"/>
  <c r="B238" s="1"/>
  <c r="G482" i="1"/>
  <c r="G479"/>
  <c r="D467"/>
  <c r="H467" s="1"/>
  <c r="F234" i="9"/>
  <c r="B234" s="1"/>
  <c r="E459" i="4"/>
  <c r="D453" i="1" s="1"/>
  <c r="D454"/>
  <c r="G452"/>
  <c r="G449"/>
  <c r="G450"/>
  <c r="G448"/>
  <c r="E92" i="9"/>
  <c r="B92" s="1"/>
  <c r="G447" i="1"/>
  <c r="E89" i="9"/>
  <c r="B89" s="1"/>
  <c r="G445" i="1"/>
  <c r="G444"/>
  <c r="G443"/>
  <c r="G442"/>
  <c r="E421" i="4"/>
  <c r="D415" i="1" s="1"/>
  <c r="E85" i="9"/>
  <c r="B85" s="1"/>
  <c r="E84"/>
  <c r="B84" s="1"/>
  <c r="F233"/>
  <c r="B233" s="1"/>
  <c r="D416" i="1"/>
  <c r="H416" s="1"/>
  <c r="H395"/>
  <c r="H396"/>
  <c r="H392"/>
  <c r="H391"/>
  <c r="H388"/>
  <c r="H387"/>
  <c r="H384"/>
  <c r="F383" i="4"/>
  <c r="H380" i="1"/>
  <c r="H372"/>
  <c r="H368"/>
  <c r="H360"/>
  <c r="H351"/>
  <c r="G351"/>
  <c r="E351" i="4"/>
  <c r="D347" i="1"/>
  <c r="G347" s="1"/>
  <c r="H347"/>
  <c r="H348"/>
  <c r="H343"/>
  <c r="H344"/>
  <c r="H342"/>
  <c r="H339"/>
  <c r="H340"/>
  <c r="H341"/>
  <c r="H333"/>
  <c r="H331"/>
  <c r="H332"/>
  <c r="H329"/>
  <c r="H325"/>
  <c r="H321"/>
  <c r="H322"/>
  <c r="H319"/>
  <c r="H318"/>
  <c r="H317"/>
  <c r="H316"/>
  <c r="H315"/>
  <c r="H314"/>
  <c r="H312"/>
  <c r="H313"/>
  <c r="E311" i="4"/>
  <c r="D306" i="1" s="1"/>
  <c r="H310"/>
  <c r="G305"/>
  <c r="G303"/>
  <c r="G302"/>
  <c r="G299"/>
  <c r="G301"/>
  <c r="G300"/>
  <c r="G298"/>
  <c r="E299" i="4"/>
  <c r="D295" i="1"/>
  <c r="H295" s="1"/>
  <c r="G297"/>
  <c r="H282"/>
  <c r="H283"/>
  <c r="H284"/>
  <c r="G275"/>
  <c r="H275"/>
  <c r="D269"/>
  <c r="H268"/>
  <c r="H267"/>
  <c r="H264"/>
  <c r="H265"/>
  <c r="H262"/>
  <c r="G258"/>
  <c r="D255"/>
  <c r="H255" s="1"/>
  <c r="G254"/>
  <c r="G252"/>
  <c r="G251"/>
  <c r="D249"/>
  <c r="G249" s="1"/>
  <c r="G250"/>
  <c r="H238"/>
  <c r="H234"/>
  <c r="H233"/>
  <c r="E62" i="9"/>
  <c r="B62" s="1"/>
  <c r="H224" i="1"/>
  <c r="H225"/>
  <c r="H223"/>
  <c r="H221"/>
  <c r="H222"/>
  <c r="H219"/>
  <c r="G218"/>
  <c r="G213"/>
  <c r="G204"/>
  <c r="G203"/>
  <c r="G202"/>
  <c r="G201"/>
  <c r="E54" i="9"/>
  <c r="B54" s="1"/>
  <c r="E53"/>
  <c r="B53" s="1"/>
  <c r="G198" i="1"/>
  <c r="E52" i="9"/>
  <c r="B52" s="1"/>
  <c r="G197" i="1"/>
  <c r="G195"/>
  <c r="G185"/>
  <c r="F222" i="9"/>
  <c r="B222" s="1"/>
  <c r="G171" i="1"/>
  <c r="F159" i="4"/>
  <c r="G156" i="1"/>
  <c r="E152" i="4"/>
  <c r="D148" i="1" s="1"/>
  <c r="G148" s="1"/>
  <c r="H153"/>
  <c r="G152"/>
  <c r="G21" i="9"/>
  <c r="D136" i="1"/>
  <c r="G142"/>
  <c r="G141"/>
  <c r="G132"/>
  <c r="G130"/>
  <c r="E133" i="4"/>
  <c r="D129" i="1" s="1"/>
  <c r="G129" s="1"/>
  <c r="E124" i="4"/>
  <c r="D120" i="1" s="1"/>
  <c r="G127"/>
  <c r="G125"/>
  <c r="G122"/>
  <c r="D121"/>
  <c r="G119"/>
  <c r="G114"/>
  <c r="G112"/>
  <c r="H111"/>
  <c r="G110"/>
  <c r="G104"/>
  <c r="G101"/>
  <c r="G100"/>
  <c r="G99"/>
  <c r="G97"/>
  <c r="G96"/>
  <c r="G95"/>
  <c r="G94"/>
  <c r="G91"/>
  <c r="G84"/>
  <c r="F83" i="4"/>
  <c r="G80" i="1"/>
  <c r="E34" i="9"/>
  <c r="B34" s="1"/>
  <c r="G68" i="1"/>
  <c r="G63"/>
  <c r="H62"/>
  <c r="G60"/>
  <c r="G58"/>
  <c r="G54"/>
  <c r="G52"/>
  <c r="G50"/>
  <c r="G49"/>
  <c r="G48"/>
  <c r="G47"/>
  <c r="G45"/>
  <c r="G44"/>
  <c r="G43"/>
  <c r="G39"/>
  <c r="G38"/>
  <c r="H37"/>
  <c r="G36"/>
  <c r="H33"/>
  <c r="G33"/>
  <c r="G35"/>
  <c r="G31"/>
  <c r="H22"/>
  <c r="H18"/>
  <c r="H17"/>
  <c r="H16"/>
  <c r="G15"/>
  <c r="H14"/>
  <c r="G13"/>
  <c r="H12"/>
  <c r="H10"/>
  <c r="G9"/>
  <c r="F219" i="9"/>
  <c r="B219" s="1"/>
  <c r="G308" i="1"/>
  <c r="G296"/>
  <c r="F391" i="4"/>
  <c r="H379" i="1"/>
  <c r="H371"/>
  <c r="D364"/>
  <c r="G364" s="1"/>
  <c r="E363" i="4"/>
  <c r="D358" i="1" s="1"/>
  <c r="H363"/>
  <c r="H260"/>
  <c r="G260"/>
  <c r="F264" i="4"/>
  <c r="G257" i="1"/>
  <c r="G248"/>
  <c r="H248"/>
  <c r="G256"/>
  <c r="E60" i="9"/>
  <c r="B60" s="1"/>
  <c r="G227" i="1"/>
  <c r="H227"/>
  <c r="F231" i="4"/>
  <c r="E215"/>
  <c r="D211" i="1" s="1"/>
  <c r="E57" i="9"/>
  <c r="B57" s="1"/>
  <c r="G210" i="1"/>
  <c r="G209"/>
  <c r="G206"/>
  <c r="E196" i="4"/>
  <c r="D192" i="1" s="1"/>
  <c r="H192" s="1"/>
  <c r="F210" i="4"/>
  <c r="G207" i="1"/>
  <c r="G191"/>
  <c r="G190"/>
  <c r="G189"/>
  <c r="G188"/>
  <c r="G187"/>
  <c r="E45" i="9"/>
  <c r="B45" s="1"/>
  <c r="E42"/>
  <c r="B42" s="1"/>
  <c r="D173" i="1"/>
  <c r="G173" s="1"/>
  <c r="G172"/>
  <c r="G168"/>
  <c r="G167"/>
  <c r="F169" i="4"/>
  <c r="E163"/>
  <c r="D159" i="1" s="1"/>
  <c r="G164"/>
  <c r="G155"/>
  <c r="H157"/>
  <c r="F218" i="9"/>
  <c r="B218" s="1"/>
  <c r="G126" i="1"/>
  <c r="D116"/>
  <c r="G116" s="1"/>
  <c r="E106" i="4"/>
  <c r="D102" i="1" s="1"/>
  <c r="H117"/>
  <c r="H113"/>
  <c r="G107"/>
  <c r="F107" i="4"/>
  <c r="D103" i="1"/>
  <c r="H103" s="1"/>
  <c r="G105"/>
  <c r="G88"/>
  <c r="H79"/>
  <c r="G79"/>
  <c r="E82" i="4"/>
  <c r="D78" i="1" s="1"/>
  <c r="H72"/>
  <c r="F68" i="4"/>
  <c r="G65" i="1"/>
  <c r="H64"/>
  <c r="G55"/>
  <c r="G57"/>
  <c r="G56"/>
  <c r="E25" i="9"/>
  <c r="B25" s="1"/>
  <c r="G29" i="1"/>
  <c r="H27"/>
  <c r="E7" i="4"/>
  <c r="D3" i="1" s="1"/>
  <c r="G11"/>
  <c r="H8"/>
  <c r="G7"/>
  <c r="H6"/>
  <c r="F217" i="9"/>
  <c r="B217" s="1"/>
  <c r="E300"/>
  <c r="B300" s="1"/>
  <c r="G180" i="1"/>
  <c r="H180"/>
  <c r="G461"/>
  <c r="H461"/>
  <c r="G465"/>
  <c r="H465"/>
  <c r="G471"/>
  <c r="H471"/>
  <c r="G477"/>
  <c r="H477"/>
  <c r="G1049"/>
  <c r="H1049"/>
  <c r="G1055"/>
  <c r="H1055"/>
  <c r="G1125"/>
  <c r="H1125"/>
  <c r="G1166"/>
  <c r="H1166"/>
  <c r="G1169"/>
  <c r="H1169"/>
  <c r="G1177"/>
  <c r="H1177"/>
  <c r="G1182"/>
  <c r="H1182"/>
  <c r="G1186"/>
  <c r="H1186"/>
  <c r="G1191"/>
  <c r="H1191"/>
  <c r="G1194"/>
  <c r="H1194"/>
  <c r="H1212"/>
  <c r="G1212"/>
  <c r="G1223"/>
  <c r="H1223"/>
  <c r="G1227"/>
  <c r="H1227"/>
  <c r="G1231"/>
  <c r="H1231"/>
  <c r="G1235"/>
  <c r="H1235"/>
  <c r="G1239"/>
  <c r="H1239"/>
  <c r="G1245"/>
  <c r="H1245"/>
  <c r="G1249"/>
  <c r="H1249"/>
  <c r="G1255"/>
  <c r="H1255"/>
  <c r="G1259"/>
  <c r="H1259"/>
  <c r="G1263"/>
  <c r="H1263"/>
  <c r="G1267"/>
  <c r="H1267"/>
  <c r="G1271"/>
  <c r="H1271"/>
  <c r="G1275"/>
  <c r="H1275"/>
  <c r="G1279"/>
  <c r="H1279"/>
  <c r="G1281"/>
  <c r="H1281"/>
  <c r="G1285"/>
  <c r="H1285"/>
  <c r="G1289"/>
  <c r="H1289"/>
  <c r="G1295"/>
  <c r="H1295"/>
  <c r="H1497"/>
  <c r="G1497"/>
  <c r="H1522"/>
  <c r="G1522"/>
  <c r="G1536"/>
  <c r="H1536"/>
  <c r="G1551"/>
  <c r="H1551"/>
  <c r="H1567"/>
  <c r="G1567"/>
  <c r="G417"/>
  <c r="H417"/>
  <c r="G423"/>
  <c r="H423"/>
  <c r="G427"/>
  <c r="H427"/>
  <c r="G431"/>
  <c r="H431"/>
  <c r="G437"/>
  <c r="H437"/>
  <c r="G623"/>
  <c r="H623"/>
  <c r="G631"/>
  <c r="H631"/>
  <c r="G1031"/>
  <c r="H1031"/>
  <c r="G1035"/>
  <c r="H1035"/>
  <c r="G1039"/>
  <c r="H1039"/>
  <c r="H1217"/>
  <c r="G1217"/>
  <c r="G1306"/>
  <c r="H1306"/>
  <c r="G1338"/>
  <c r="H1338"/>
  <c r="G1340"/>
  <c r="H1340"/>
  <c r="G1342"/>
  <c r="H1342"/>
  <c r="G1346"/>
  <c r="H1346"/>
  <c r="G1351"/>
  <c r="H1351"/>
  <c r="G1354"/>
  <c r="H1354"/>
  <c r="G1359"/>
  <c r="H1359"/>
  <c r="G1362"/>
  <c r="H1362"/>
  <c r="G1367"/>
  <c r="H1367"/>
  <c r="G1406"/>
  <c r="H1406"/>
  <c r="G1410"/>
  <c r="H1410"/>
  <c r="G1415"/>
  <c r="H1415"/>
  <c r="G1419"/>
  <c r="H1419"/>
  <c r="H1557"/>
  <c r="G1557"/>
  <c r="G177"/>
  <c r="H177"/>
  <c r="G179"/>
  <c r="H179"/>
  <c r="G181"/>
  <c r="H181"/>
  <c r="G183"/>
  <c r="H183"/>
  <c r="G458"/>
  <c r="H458"/>
  <c r="G460"/>
  <c r="H460"/>
  <c r="G462"/>
  <c r="H462"/>
  <c r="G464"/>
  <c r="H464"/>
  <c r="G466"/>
  <c r="H466"/>
  <c r="G468"/>
  <c r="H468"/>
  <c r="G470"/>
  <c r="H470"/>
  <c r="G472"/>
  <c r="H472"/>
  <c r="G474"/>
  <c r="H474"/>
  <c r="G476"/>
  <c r="H476"/>
  <c r="G1050"/>
  <c r="H1050"/>
  <c r="G1052"/>
  <c r="H1052"/>
  <c r="G1054"/>
  <c r="H1054"/>
  <c r="G1126"/>
  <c r="H1126"/>
  <c r="G1165"/>
  <c r="H1165"/>
  <c r="G1170"/>
  <c r="H1170"/>
  <c r="G1173"/>
  <c r="H1173"/>
  <c r="G1178"/>
  <c r="H1178"/>
  <c r="G1181"/>
  <c r="H1181"/>
  <c r="G1187"/>
  <c r="H1187"/>
  <c r="G1190"/>
  <c r="H1190"/>
  <c r="G1195"/>
  <c r="H1195"/>
  <c r="G1198"/>
  <c r="H1198"/>
  <c r="H1221"/>
  <c r="G1221"/>
  <c r="G1394"/>
  <c r="H1394"/>
  <c r="G1396"/>
  <c r="H1396"/>
  <c r="G1398"/>
  <c r="H1398"/>
  <c r="G1400"/>
  <c r="H1400"/>
  <c r="H1458"/>
  <c r="G1458"/>
  <c r="H5"/>
  <c r="H7"/>
  <c r="H9"/>
  <c r="H11"/>
  <c r="H13"/>
  <c r="H15"/>
  <c r="H63"/>
  <c r="H65"/>
  <c r="H66"/>
  <c r="H68"/>
  <c r="H69"/>
  <c r="H109"/>
  <c r="H110"/>
  <c r="H112"/>
  <c r="H114"/>
  <c r="H119"/>
  <c r="H130"/>
  <c r="H132"/>
  <c r="H150"/>
  <c r="H152"/>
  <c r="H154"/>
  <c r="H155"/>
  <c r="H156"/>
  <c r="G161"/>
  <c r="H235"/>
  <c r="H361"/>
  <c r="H369"/>
  <c r="H377"/>
  <c r="H397"/>
  <c r="H401"/>
  <c r="H1017"/>
  <c r="H1021"/>
  <c r="H1044"/>
  <c r="H1116"/>
  <c r="H1120"/>
  <c r="H1432"/>
  <c r="E93" i="9"/>
  <c r="B93" s="1"/>
  <c r="E288"/>
  <c r="B288" s="1"/>
  <c r="E303"/>
  <c r="B303" s="1"/>
  <c r="G6" i="1"/>
  <c r="G8"/>
  <c r="G10"/>
  <c r="G12"/>
  <c r="G14"/>
  <c r="G16"/>
  <c r="G17"/>
  <c r="G18"/>
  <c r="H42"/>
  <c r="H43"/>
  <c r="H44"/>
  <c r="H45"/>
  <c r="H47"/>
  <c r="H48"/>
  <c r="H49"/>
  <c r="H50"/>
  <c r="H51"/>
  <c r="H52"/>
  <c r="H53"/>
  <c r="H54"/>
  <c r="H55"/>
  <c r="H56"/>
  <c r="H57"/>
  <c r="H58"/>
  <c r="H59"/>
  <c r="H60"/>
  <c r="G62"/>
  <c r="G64"/>
  <c r="G67"/>
  <c r="H88"/>
  <c r="H89"/>
  <c r="H90"/>
  <c r="H91"/>
  <c r="H92"/>
  <c r="H93"/>
  <c r="H94"/>
  <c r="H95"/>
  <c r="H96"/>
  <c r="H97"/>
  <c r="H98"/>
  <c r="H99"/>
  <c r="H100"/>
  <c r="H101"/>
  <c r="H104"/>
  <c r="H105"/>
  <c r="H106"/>
  <c r="H107"/>
  <c r="G111"/>
  <c r="G113"/>
  <c r="G115"/>
  <c r="G117"/>
  <c r="G118"/>
  <c r="H125"/>
  <c r="H126"/>
  <c r="H127"/>
  <c r="H128"/>
  <c r="G131"/>
  <c r="G133"/>
  <c r="G134"/>
  <c r="G151"/>
  <c r="G153"/>
  <c r="G157"/>
  <c r="G162"/>
  <c r="H164"/>
  <c r="G166"/>
  <c r="H168"/>
  <c r="G170"/>
  <c r="H172"/>
  <c r="G174"/>
  <c r="H186"/>
  <c r="H190"/>
  <c r="H194"/>
  <c r="H198"/>
  <c r="H202"/>
  <c r="H206"/>
  <c r="H210"/>
  <c r="H236"/>
  <c r="H253"/>
  <c r="H257"/>
  <c r="H290"/>
  <c r="H296"/>
  <c r="H300"/>
  <c r="H304"/>
  <c r="H362"/>
  <c r="H366"/>
  <c r="H370"/>
  <c r="H374"/>
  <c r="H378"/>
  <c r="H382"/>
  <c r="H386"/>
  <c r="H390"/>
  <c r="H394"/>
  <c r="H398"/>
  <c r="H404"/>
  <c r="H412"/>
  <c r="H442"/>
  <c r="H446"/>
  <c r="H450"/>
  <c r="H456"/>
  <c r="H482"/>
  <c r="H486"/>
  <c r="H490"/>
  <c r="H494"/>
  <c r="H498"/>
  <c r="H502"/>
  <c r="H506"/>
  <c r="H570"/>
  <c r="H576"/>
  <c r="H580"/>
  <c r="H584"/>
  <c r="H613"/>
  <c r="H617"/>
  <c r="H1014"/>
  <c r="H1018"/>
  <c r="H1022"/>
  <c r="H1026"/>
  <c r="H1045"/>
  <c r="H1060"/>
  <c r="H1064"/>
  <c r="H1068"/>
  <c r="H1072"/>
  <c r="H1076"/>
  <c r="H1080"/>
  <c r="H1084"/>
  <c r="H1088"/>
  <c r="H1092"/>
  <c r="H1113"/>
  <c r="H1117"/>
  <c r="H1121"/>
  <c r="H1129"/>
  <c r="H1133"/>
  <c r="H1137"/>
  <c r="H1141"/>
  <c r="H1145"/>
  <c r="H1149"/>
  <c r="H1155"/>
  <c r="H1159"/>
  <c r="H1163"/>
  <c r="G1218"/>
  <c r="H1337"/>
  <c r="H1389"/>
  <c r="E29" i="9"/>
  <c r="B29" s="1"/>
  <c r="E106"/>
  <c r="B106" s="1"/>
  <c r="G176" i="1"/>
  <c r="H176"/>
  <c r="G178"/>
  <c r="H178"/>
  <c r="G182"/>
  <c r="H182"/>
  <c r="G459"/>
  <c r="H459"/>
  <c r="G463"/>
  <c r="H463"/>
  <c r="G469"/>
  <c r="H469"/>
  <c r="G473"/>
  <c r="H473"/>
  <c r="G475"/>
  <c r="H475"/>
  <c r="G1051"/>
  <c r="H1051"/>
  <c r="G1053"/>
  <c r="H1053"/>
  <c r="G1174"/>
  <c r="H1174"/>
  <c r="G1199"/>
  <c r="H1199"/>
  <c r="G1225"/>
  <c r="H1225"/>
  <c r="G1229"/>
  <c r="H1229"/>
  <c r="G1233"/>
  <c r="H1233"/>
  <c r="G1237"/>
  <c r="H1237"/>
  <c r="G1241"/>
  <c r="H1241"/>
  <c r="G1243"/>
  <c r="H1243"/>
  <c r="G1247"/>
  <c r="H1247"/>
  <c r="G1251"/>
  <c r="H1251"/>
  <c r="G1253"/>
  <c r="H1253"/>
  <c r="G1257"/>
  <c r="H1257"/>
  <c r="G1261"/>
  <c r="H1261"/>
  <c r="G1265"/>
  <c r="H1265"/>
  <c r="G1269"/>
  <c r="H1269"/>
  <c r="G1273"/>
  <c r="H1273"/>
  <c r="G1277"/>
  <c r="H1277"/>
  <c r="G1283"/>
  <c r="H1283"/>
  <c r="G1287"/>
  <c r="H1287"/>
  <c r="G1291"/>
  <c r="H1291"/>
  <c r="G1293"/>
  <c r="H1293"/>
  <c r="G1297"/>
  <c r="H1297"/>
  <c r="G1302"/>
  <c r="H1302"/>
  <c r="H1477"/>
  <c r="G1477"/>
  <c r="G1510"/>
  <c r="H1510"/>
  <c r="G419"/>
  <c r="H419"/>
  <c r="G421"/>
  <c r="H421"/>
  <c r="G425"/>
  <c r="H425"/>
  <c r="G429"/>
  <c r="H429"/>
  <c r="G433"/>
  <c r="H433"/>
  <c r="G435"/>
  <c r="H435"/>
  <c r="G439"/>
  <c r="H439"/>
  <c r="G621"/>
  <c r="H621"/>
  <c r="G625"/>
  <c r="H625"/>
  <c r="G627"/>
  <c r="H627"/>
  <c r="G1033"/>
  <c r="H1033"/>
  <c r="G1037"/>
  <c r="H1037"/>
  <c r="G416"/>
  <c r="G418"/>
  <c r="H418"/>
  <c r="G420"/>
  <c r="H420"/>
  <c r="G422"/>
  <c r="H422"/>
  <c r="G424"/>
  <c r="H424"/>
  <c r="G426"/>
  <c r="H426"/>
  <c r="G428"/>
  <c r="H428"/>
  <c r="G430"/>
  <c r="H430"/>
  <c r="G432"/>
  <c r="H432"/>
  <c r="G434"/>
  <c r="H434"/>
  <c r="G436"/>
  <c r="H436"/>
  <c r="G438"/>
  <c r="H438"/>
  <c r="G440"/>
  <c r="H440"/>
  <c r="G620"/>
  <c r="H620"/>
  <c r="G622"/>
  <c r="H622"/>
  <c r="G624"/>
  <c r="H624"/>
  <c r="G626"/>
  <c r="H626"/>
  <c r="G628"/>
  <c r="H628"/>
  <c r="G632"/>
  <c r="H632"/>
  <c r="G1032"/>
  <c r="H1032"/>
  <c r="G1034"/>
  <c r="H1034"/>
  <c r="G1036"/>
  <c r="H1036"/>
  <c r="G1038"/>
  <c r="H1038"/>
  <c r="G1040"/>
  <c r="H1040"/>
  <c r="G1305"/>
  <c r="H1305"/>
  <c r="G1347"/>
  <c r="H1347"/>
  <c r="G1350"/>
  <c r="H1350"/>
  <c r="G1355"/>
  <c r="H1355"/>
  <c r="G1358"/>
  <c r="H1358"/>
  <c r="G1363"/>
  <c r="H1363"/>
  <c r="G1366"/>
  <c r="H1366"/>
  <c r="G1402"/>
  <c r="H1402"/>
  <c r="G1405"/>
  <c r="H1405"/>
  <c r="G1411"/>
  <c r="H1411"/>
  <c r="G1414"/>
  <c r="H1414"/>
  <c r="G1420"/>
  <c r="H1420"/>
  <c r="J1445"/>
  <c r="G1445"/>
  <c r="H1445"/>
  <c r="H1489"/>
  <c r="G1489"/>
  <c r="H1506"/>
  <c r="G1506"/>
  <c r="G1543"/>
  <c r="H1543"/>
  <c r="H1549"/>
  <c r="G1549"/>
  <c r="G1552"/>
  <c r="H1552"/>
  <c r="H158"/>
  <c r="G165"/>
  <c r="G169"/>
  <c r="H239"/>
  <c r="H365"/>
  <c r="H373"/>
  <c r="H381"/>
  <c r="H385"/>
  <c r="H389"/>
  <c r="H393"/>
  <c r="H411"/>
  <c r="H455"/>
  <c r="H569"/>
  <c r="H573"/>
  <c r="H612"/>
  <c r="H616"/>
  <c r="H1025"/>
  <c r="H1029"/>
  <c r="G158"/>
  <c r="H161"/>
  <c r="H165"/>
  <c r="H169"/>
  <c r="H187"/>
  <c r="H191"/>
  <c r="H195"/>
  <c r="H199"/>
  <c r="H203"/>
  <c r="H207"/>
  <c r="H250"/>
  <c r="H254"/>
  <c r="H258"/>
  <c r="H291"/>
  <c r="H297"/>
  <c r="H301"/>
  <c r="H305"/>
  <c r="H443"/>
  <c r="H447"/>
  <c r="H451"/>
  <c r="H479"/>
  <c r="H483"/>
  <c r="H487"/>
  <c r="H491"/>
  <c r="H495"/>
  <c r="H499"/>
  <c r="H503"/>
  <c r="H507"/>
  <c r="H577"/>
  <c r="H581"/>
  <c r="H585"/>
  <c r="H1057"/>
  <c r="H1061"/>
  <c r="H1069"/>
  <c r="H1073"/>
  <c r="H1077"/>
  <c r="H1081"/>
  <c r="H1085"/>
  <c r="H1089"/>
  <c r="H1093"/>
  <c r="H1130"/>
  <c r="H1134"/>
  <c r="H1138"/>
  <c r="H1142"/>
  <c r="H1146"/>
  <c r="H1150"/>
  <c r="H1156"/>
  <c r="H1160"/>
  <c r="H1164"/>
  <c r="G1463"/>
  <c r="G1483"/>
  <c r="G1530"/>
  <c r="G1339"/>
  <c r="H1339"/>
  <c r="G1341"/>
  <c r="H1341"/>
  <c r="G1343"/>
  <c r="H1343"/>
  <c r="G1395"/>
  <c r="H1395"/>
  <c r="G1397"/>
  <c r="H1397"/>
  <c r="G1399"/>
  <c r="H1399"/>
  <c r="J1443"/>
  <c r="G1443"/>
  <c r="I1443" s="1"/>
  <c r="G1487"/>
  <c r="H1487"/>
  <c r="G1502"/>
  <c r="H1502"/>
  <c r="G1547"/>
  <c r="H1547"/>
  <c r="G1559"/>
  <c r="H1559"/>
  <c r="H1390"/>
  <c r="H1425"/>
  <c r="H1429"/>
  <c r="H1433"/>
  <c r="H1438"/>
  <c r="G1450"/>
  <c r="I1450" s="1"/>
  <c r="E30" i="9"/>
  <c r="B30" s="1"/>
  <c r="E68"/>
  <c r="B68" s="1"/>
  <c r="E73"/>
  <c r="B73" s="1"/>
  <c r="E94"/>
  <c r="B94" s="1"/>
  <c r="E132"/>
  <c r="B132" s="1"/>
  <c r="E137"/>
  <c r="B137" s="1"/>
  <c r="E151"/>
  <c r="B151" s="1"/>
  <c r="E157"/>
  <c r="B157" s="1"/>
  <c r="F215"/>
  <c r="B215" s="1"/>
  <c r="F225"/>
  <c r="B225" s="1"/>
  <c r="F243"/>
  <c r="F247"/>
  <c r="B247" s="1"/>
  <c r="F252"/>
  <c r="F257"/>
  <c r="B257" s="1"/>
  <c r="G1224" i="1"/>
  <c r="H1224"/>
  <c r="G1226"/>
  <c r="H1226"/>
  <c r="G1228"/>
  <c r="H1228"/>
  <c r="G1230"/>
  <c r="H1230"/>
  <c r="G1232"/>
  <c r="H1232"/>
  <c r="G1234"/>
  <c r="H1234"/>
  <c r="G1236"/>
  <c r="H1236"/>
  <c r="G1238"/>
  <c r="H1238"/>
  <c r="G1240"/>
  <c r="H1240"/>
  <c r="G1242"/>
  <c r="H1242"/>
  <c r="G1244"/>
  <c r="H1244"/>
  <c r="G1246"/>
  <c r="H1246"/>
  <c r="G1248"/>
  <c r="H1248"/>
  <c r="G1250"/>
  <c r="H1250"/>
  <c r="G1252"/>
  <c r="H1252"/>
  <c r="G1254"/>
  <c r="H1254"/>
  <c r="G1256"/>
  <c r="H1256"/>
  <c r="G1258"/>
  <c r="H1258"/>
  <c r="G1260"/>
  <c r="H1260"/>
  <c r="G1262"/>
  <c r="H1262"/>
  <c r="G1264"/>
  <c r="H1264"/>
  <c r="G1266"/>
  <c r="H1266"/>
  <c r="G1268"/>
  <c r="H1268"/>
  <c r="G1270"/>
  <c r="H1270"/>
  <c r="G1272"/>
  <c r="H1272"/>
  <c r="G1274"/>
  <c r="H1274"/>
  <c r="G1276"/>
  <c r="H1276"/>
  <c r="G1278"/>
  <c r="H1278"/>
  <c r="G1280"/>
  <c r="H1280"/>
  <c r="G1282"/>
  <c r="H1282"/>
  <c r="G1284"/>
  <c r="H1284"/>
  <c r="G1286"/>
  <c r="H1286"/>
  <c r="G1288"/>
  <c r="H1288"/>
  <c r="G1290"/>
  <c r="H1290"/>
  <c r="G1292"/>
  <c r="H1292"/>
  <c r="G1294"/>
  <c r="H1294"/>
  <c r="G1296"/>
  <c r="H1296"/>
  <c r="G1298"/>
  <c r="H1298"/>
  <c r="G1301"/>
  <c r="H1301"/>
  <c r="G1303"/>
  <c r="H1303"/>
  <c r="G1446"/>
  <c r="I1446" s="1"/>
  <c r="J1446"/>
  <c r="J1478"/>
  <c r="G1478"/>
  <c r="H1478"/>
  <c r="G1495"/>
  <c r="H1495"/>
  <c r="H1514"/>
  <c r="G1514"/>
  <c r="G1528"/>
  <c r="H1528"/>
  <c r="H1541"/>
  <c r="G1541"/>
  <c r="G1555"/>
  <c r="H1555"/>
  <c r="G1168"/>
  <c r="H1391"/>
  <c r="H1426"/>
  <c r="H1430"/>
  <c r="H1434"/>
  <c r="H1460"/>
  <c r="E61" i="9"/>
  <c r="B61" s="1"/>
  <c r="E74"/>
  <c r="B74" s="1"/>
  <c r="E75"/>
  <c r="B75" s="1"/>
  <c r="E125"/>
  <c r="B125" s="1"/>
  <c r="E138"/>
  <c r="B138" s="1"/>
  <c r="E139"/>
  <c r="B139" s="1"/>
  <c r="E158"/>
  <c r="F230"/>
  <c r="B230" s="1"/>
  <c r="F236"/>
  <c r="B236" s="1"/>
  <c r="F262"/>
  <c r="B262" s="1"/>
  <c r="F268"/>
  <c r="J1439" i="1"/>
  <c r="H1456"/>
  <c r="I1456" s="1"/>
  <c r="J1464"/>
  <c r="H1504"/>
  <c r="H1512"/>
  <c r="H1520"/>
  <c r="G1562"/>
  <c r="H1566"/>
  <c r="G70"/>
  <c r="E27" i="9"/>
  <c r="B27" s="1"/>
  <c r="E37"/>
  <c r="B37" s="1"/>
  <c r="E39"/>
  <c r="B39" s="1"/>
  <c r="E44"/>
  <c r="B44" s="1"/>
  <c r="E49"/>
  <c r="B49" s="1"/>
  <c r="E69"/>
  <c r="B69" s="1"/>
  <c r="E71"/>
  <c r="B71" s="1"/>
  <c r="E76"/>
  <c r="B76" s="1"/>
  <c r="E81"/>
  <c r="B81" s="1"/>
  <c r="E91"/>
  <c r="B91" s="1"/>
  <c r="E101"/>
  <c r="B101" s="1"/>
  <c r="E103"/>
  <c r="B103" s="1"/>
  <c r="E108"/>
  <c r="B108" s="1"/>
  <c r="E113"/>
  <c r="B113" s="1"/>
  <c r="E123"/>
  <c r="B123" s="1"/>
  <c r="E133"/>
  <c r="B133" s="1"/>
  <c r="E135"/>
  <c r="B135" s="1"/>
  <c r="E140"/>
  <c r="B140" s="1"/>
  <c r="B220"/>
  <c r="F221"/>
  <c r="B221" s="1"/>
  <c r="F226"/>
  <c r="B226" s="1"/>
  <c r="F228"/>
  <c r="B228" s="1"/>
  <c r="F237"/>
  <c r="B237" s="1"/>
  <c r="F242"/>
  <c r="B242" s="1"/>
  <c r="F244"/>
  <c r="B244" s="1"/>
  <c r="F253"/>
  <c r="B253" s="1"/>
  <c r="F258"/>
  <c r="B258" s="1"/>
  <c r="F260"/>
  <c r="B260" s="1"/>
  <c r="F264"/>
  <c r="B264" s="1"/>
  <c r="B268"/>
  <c r="F269"/>
  <c r="B269" s="1"/>
  <c r="E296"/>
  <c r="B296" s="1"/>
  <c r="E304"/>
  <c r="B304" s="1"/>
  <c r="E308"/>
  <c r="B308" s="1"/>
  <c r="H1439" i="1"/>
  <c r="I1439" s="1"/>
  <c r="H1452"/>
  <c r="I1452" s="1"/>
  <c r="E35" i="9"/>
  <c r="B35" s="1"/>
  <c r="E47"/>
  <c r="B47" s="1"/>
  <c r="E67"/>
  <c r="B67" s="1"/>
  <c r="E79"/>
  <c r="B79" s="1"/>
  <c r="E99"/>
  <c r="B99" s="1"/>
  <c r="E111"/>
  <c r="B111" s="1"/>
  <c r="E131"/>
  <c r="B131" s="1"/>
  <c r="L213"/>
  <c r="F213" s="1"/>
  <c r="B213" s="1"/>
  <c r="B216"/>
  <c r="F224"/>
  <c r="B224" s="1"/>
  <c r="B232"/>
  <c r="F240"/>
  <c r="B240" s="1"/>
  <c r="B248"/>
  <c r="J1455" i="1"/>
  <c r="G1455"/>
  <c r="H1455"/>
  <c r="J1462"/>
  <c r="H1462"/>
  <c r="G1462"/>
  <c r="J1465"/>
  <c r="H1465"/>
  <c r="G1465"/>
  <c r="J1476"/>
  <c r="H1476"/>
  <c r="G1476"/>
  <c r="H1485"/>
  <c r="G1485"/>
  <c r="H1493"/>
  <c r="G1493"/>
  <c r="F10" i="6"/>
  <c r="D5"/>
  <c r="C1304" i="1"/>
  <c r="G1488"/>
  <c r="H1488"/>
  <c r="F23" i="4"/>
  <c r="C19" i="1"/>
  <c r="F188" i="4"/>
  <c r="D184" i="1"/>
  <c r="G310" i="9"/>
  <c r="F206" i="5"/>
  <c r="C1183" i="1"/>
  <c r="F234" i="5"/>
  <c r="D1211" i="1"/>
  <c r="F50" i="6"/>
  <c r="D35"/>
  <c r="C1344" i="1"/>
  <c r="H1448"/>
  <c r="I1448" s="1"/>
  <c r="J1448"/>
  <c r="J1451"/>
  <c r="G1451"/>
  <c r="H1451"/>
  <c r="J1457"/>
  <c r="G1457"/>
  <c r="H1457"/>
  <c r="G1461"/>
  <c r="H1461"/>
  <c r="G1475"/>
  <c r="H1475"/>
  <c r="G1482"/>
  <c r="H1482"/>
  <c r="G1490"/>
  <c r="H1490"/>
  <c r="G1498"/>
  <c r="H1498"/>
  <c r="F45" i="4"/>
  <c r="C41" i="1"/>
  <c r="G193" i="9"/>
  <c r="E193" s="1"/>
  <c r="B193" s="1"/>
  <c r="D44" i="4"/>
  <c r="C78" i="1"/>
  <c r="F112" i="4"/>
  <c r="C108" i="1"/>
  <c r="C211"/>
  <c r="F35" i="5"/>
  <c r="C1013" i="1"/>
  <c r="F52" i="5"/>
  <c r="C1030" i="1"/>
  <c r="F94" i="6"/>
  <c r="D89"/>
  <c r="C1388" i="1"/>
  <c r="F107" i="6"/>
  <c r="C1401" i="1"/>
  <c r="E114" i="6"/>
  <c r="D1416" i="1"/>
  <c r="H148"/>
  <c r="H1201"/>
  <c r="J1449"/>
  <c r="G1449"/>
  <c r="I1449" s="1"/>
  <c r="H1449"/>
  <c r="J1459"/>
  <c r="H1459"/>
  <c r="G1459"/>
  <c r="F77" i="4"/>
  <c r="C73" i="1"/>
  <c r="F140" i="4"/>
  <c r="D139"/>
  <c r="C136" i="1"/>
  <c r="F13" i="6"/>
  <c r="C1307" i="1"/>
  <c r="G1496"/>
  <c r="H1496"/>
  <c r="E224" i="4"/>
  <c r="D220" i="1" s="1"/>
  <c r="D232"/>
  <c r="E567" i="4"/>
  <c r="D561" i="1" s="1"/>
  <c r="D568"/>
  <c r="F75" i="6"/>
  <c r="C1369" i="1"/>
  <c r="G1440"/>
  <c r="H1440"/>
  <c r="G1442"/>
  <c r="H1442"/>
  <c r="G1444"/>
  <c r="H1444"/>
  <c r="J1447"/>
  <c r="G1447"/>
  <c r="I1447" s="1"/>
  <c r="J1471"/>
  <c r="G1471"/>
  <c r="H1471"/>
  <c r="G1480"/>
  <c r="H1480"/>
  <c r="F125" i="4"/>
  <c r="C121" i="1"/>
  <c r="D124" i="4"/>
  <c r="F128"/>
  <c r="C124" i="1"/>
  <c r="E237" i="5"/>
  <c r="D1222" i="1"/>
  <c r="F130" i="6"/>
  <c r="C1424" i="1"/>
  <c r="D129" i="6"/>
  <c r="G1540" i="1"/>
  <c r="H1540"/>
  <c r="J1479"/>
  <c r="E50" i="4"/>
  <c r="D46" i="1" s="1"/>
  <c r="H70"/>
  <c r="F8" i="4"/>
  <c r="G206" i="9"/>
  <c r="E206" s="1"/>
  <c r="B206" s="1"/>
  <c r="D7" i="4"/>
  <c r="G162" i="9"/>
  <c r="E162" s="1"/>
  <c r="B162" s="1"/>
  <c r="F29" i="4"/>
  <c r="F164"/>
  <c r="D163"/>
  <c r="D151" s="1"/>
  <c r="F460"/>
  <c r="G210" i="9"/>
  <c r="E210" s="1"/>
  <c r="B210" s="1"/>
  <c r="G202"/>
  <c r="E202" s="1"/>
  <c r="B202" s="1"/>
  <c r="G198"/>
  <c r="E198" s="1"/>
  <c r="B198" s="1"/>
  <c r="G194"/>
  <c r="E194" s="1"/>
  <c r="B194" s="1"/>
  <c r="F617" i="4"/>
  <c r="D593"/>
  <c r="F312"/>
  <c r="D311"/>
  <c r="F364"/>
  <c r="D363"/>
  <c r="J1452" i="1"/>
  <c r="J1456"/>
  <c r="J1458"/>
  <c r="H1468"/>
  <c r="H1474"/>
  <c r="E118" i="5"/>
  <c r="D1096" i="1" s="1"/>
  <c r="B146" i="9"/>
  <c r="B150"/>
  <c r="B154"/>
  <c r="B158"/>
  <c r="G201"/>
  <c r="E201" s="1"/>
  <c r="B201" s="1"/>
  <c r="G209"/>
  <c r="E209" s="1"/>
  <c r="B209" s="1"/>
  <c r="B256"/>
  <c r="D61" i="1"/>
  <c r="D87"/>
  <c r="D149"/>
  <c r="D193"/>
  <c r="D212"/>
  <c r="D294"/>
  <c r="D307"/>
  <c r="D346"/>
  <c r="D359"/>
  <c r="D1097"/>
  <c r="D1393"/>
  <c r="J1463"/>
  <c r="H1500"/>
  <c r="G1505"/>
  <c r="H1508"/>
  <c r="G1513"/>
  <c r="H1516"/>
  <c r="G1521"/>
  <c r="G1529"/>
  <c r="H1532"/>
  <c r="G1537"/>
  <c r="G1545"/>
  <c r="H1548"/>
  <c r="G1553"/>
  <c r="H1556"/>
  <c r="G1561"/>
  <c r="H1564"/>
  <c r="G1569"/>
  <c r="H1572"/>
  <c r="G1577"/>
  <c r="H1580"/>
  <c r="F91" i="4"/>
  <c r="F153"/>
  <c r="F252"/>
  <c r="D459"/>
  <c r="E529"/>
  <c r="E24" i="9"/>
  <c r="B24" s="1"/>
  <c r="E32"/>
  <c r="B32" s="1"/>
  <c r="E40"/>
  <c r="B40" s="1"/>
  <c r="E48"/>
  <c r="B48" s="1"/>
  <c r="E56"/>
  <c r="B56" s="1"/>
  <c r="E64"/>
  <c r="B64" s="1"/>
  <c r="E72"/>
  <c r="B72" s="1"/>
  <c r="E80"/>
  <c r="B80" s="1"/>
  <c r="E88"/>
  <c r="B88" s="1"/>
  <c r="E96"/>
  <c r="B96" s="1"/>
  <c r="E104"/>
  <c r="B104" s="1"/>
  <c r="E112"/>
  <c r="B112" s="1"/>
  <c r="E120"/>
  <c r="B120" s="1"/>
  <c r="E128"/>
  <c r="B128" s="1"/>
  <c r="E136"/>
  <c r="B136" s="1"/>
  <c r="B252"/>
  <c r="D580" i="4"/>
  <c r="F581"/>
  <c r="G290" i="9"/>
  <c r="E290" s="1"/>
  <c r="B290" s="1"/>
  <c r="F149" i="5"/>
  <c r="H21" i="9"/>
  <c r="F152" i="4"/>
  <c r="E643"/>
  <c r="D637" i="1" s="1"/>
  <c r="E644" i="4"/>
  <c r="D638" i="1" s="1"/>
  <c r="F416" i="4"/>
  <c r="F507"/>
  <c r="D484"/>
  <c r="F530"/>
  <c r="D529"/>
  <c r="E12" i="5"/>
  <c r="D990" i="1" s="1"/>
  <c r="F45" i="5"/>
  <c r="F70"/>
  <c r="D69"/>
  <c r="J1450" i="1"/>
  <c r="J1460"/>
  <c r="H1464"/>
  <c r="J1468"/>
  <c r="J1474"/>
  <c r="H1479"/>
  <c r="F219" i="4"/>
  <c r="C4" i="1"/>
  <c r="C25"/>
  <c r="C160"/>
  <c r="C215"/>
  <c r="C243"/>
  <c r="C441"/>
  <c r="C454"/>
  <c r="C457"/>
  <c r="C575"/>
  <c r="C611"/>
  <c r="C1104"/>
  <c r="C1124"/>
  <c r="C1127"/>
  <c r="C1416"/>
  <c r="G1464"/>
  <c r="J1466"/>
  <c r="G1468"/>
  <c r="J1472"/>
  <c r="G1474"/>
  <c r="J1477"/>
  <c r="G1479"/>
  <c r="D106" i="4"/>
  <c r="D118" i="5"/>
  <c r="G197" i="9"/>
  <c r="E197" s="1"/>
  <c r="B197" s="1"/>
  <c r="F522" i="4"/>
  <c r="D515"/>
  <c r="F632"/>
  <c r="D625"/>
  <c r="D176" i="5"/>
  <c r="G307" i="9"/>
  <c r="E307" s="1"/>
  <c r="B307" s="1"/>
  <c r="D114" i="6"/>
  <c r="F115"/>
  <c r="E206" i="5"/>
  <c r="F22" i="6"/>
  <c r="I10" i="9"/>
  <c r="B145"/>
  <c r="B153"/>
  <c r="G161"/>
  <c r="E161" s="1"/>
  <c r="B161" s="1"/>
  <c r="G163"/>
  <c r="E163" s="1"/>
  <c r="B163" s="1"/>
  <c r="G165"/>
  <c r="L192"/>
  <c r="F192" s="1"/>
  <c r="G196"/>
  <c r="E196" s="1"/>
  <c r="B196" s="1"/>
  <c r="G200"/>
  <c r="E200" s="1"/>
  <c r="B200" s="1"/>
  <c r="G204"/>
  <c r="E204" s="1"/>
  <c r="B204" s="1"/>
  <c r="G208"/>
  <c r="E208" s="1"/>
  <c r="B208" s="1"/>
  <c r="G212"/>
  <c r="E212" s="1"/>
  <c r="B212" s="1"/>
  <c r="B283"/>
  <c r="E291"/>
  <c r="B291" s="1"/>
  <c r="E295"/>
  <c r="B295" s="1"/>
  <c r="E299"/>
  <c r="B299" s="1"/>
  <c r="E273"/>
  <c r="B273" s="1"/>
  <c r="B275"/>
  <c r="F427" i="4"/>
  <c r="D421"/>
  <c r="F574"/>
  <c r="D567"/>
  <c r="G143" i="9"/>
  <c r="E143" s="1"/>
  <c r="B143" s="1"/>
  <c r="F603" i="4"/>
  <c r="D12" i="5"/>
  <c r="F13"/>
  <c r="D78"/>
  <c r="F79"/>
  <c r="D134"/>
  <c r="F135"/>
  <c r="G166" i="9"/>
  <c r="H165"/>
  <c r="G280"/>
  <c r="E280" s="1"/>
  <c r="B280" s="1"/>
  <c r="G279"/>
  <c r="E279" s="1"/>
  <c r="B279" s="1"/>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E263" i="4"/>
  <c r="D259" i="1" s="1"/>
  <c r="D299" i="4"/>
  <c r="D351"/>
  <c r="F245" i="5"/>
  <c r="E35" i="6"/>
  <c r="E144" i="9"/>
  <c r="B144" s="1"/>
  <c r="E148"/>
  <c r="B148" s="1"/>
  <c r="E152"/>
  <c r="B152" s="1"/>
  <c r="E156"/>
  <c r="B156" s="1"/>
  <c r="E160"/>
  <c r="B160" s="1"/>
  <c r="G195"/>
  <c r="E195" s="1"/>
  <c r="B195" s="1"/>
  <c r="G199"/>
  <c r="E199" s="1"/>
  <c r="B199" s="1"/>
  <c r="G203"/>
  <c r="E203" s="1"/>
  <c r="B203" s="1"/>
  <c r="G207"/>
  <c r="E207" s="1"/>
  <c r="B207" s="1"/>
  <c r="G211"/>
  <c r="E211" s="1"/>
  <c r="B211" s="1"/>
  <c r="B223"/>
  <c r="B227"/>
  <c r="B231"/>
  <c r="B235"/>
  <c r="B239"/>
  <c r="B243"/>
  <c r="B255"/>
  <c r="B259"/>
  <c r="B263"/>
  <c r="B267"/>
  <c r="B271"/>
  <c r="E282"/>
  <c r="B282" s="1"/>
  <c r="H1470" i="1" l="1"/>
  <c r="I1466"/>
  <c r="I1463"/>
  <c r="I1442"/>
  <c r="I1441"/>
  <c r="C1469"/>
  <c r="G1469" s="1"/>
  <c r="H1469"/>
  <c r="I1465"/>
  <c r="I1464"/>
  <c r="C1453"/>
  <c r="H1453" s="1"/>
  <c r="I1458"/>
  <c r="I1455"/>
  <c r="G1437"/>
  <c r="D5" i="7"/>
  <c r="H29" i="3" s="1"/>
  <c r="I29"/>
  <c r="D1436" i="1"/>
  <c r="G1453"/>
  <c r="H1454"/>
  <c r="G1454"/>
  <c r="H1376"/>
  <c r="G1376"/>
  <c r="D1299"/>
  <c r="E141" i="6"/>
  <c r="D1435" i="1" s="1"/>
  <c r="G1300"/>
  <c r="D43" i="8"/>
  <c r="C1518" i="1" s="1"/>
  <c r="H1524"/>
  <c r="H1499"/>
  <c r="G1481"/>
  <c r="D42" i="8"/>
  <c r="G312" i="9" s="1"/>
  <c r="E312" s="1"/>
  <c r="B312" s="1"/>
  <c r="H1501" i="1"/>
  <c r="G1501"/>
  <c r="C1214"/>
  <c r="B192" i="9"/>
  <c r="D1167" i="1"/>
  <c r="H1167" s="1"/>
  <c r="G1157"/>
  <c r="F146" i="5"/>
  <c r="G1066" i="1"/>
  <c r="E68" i="5"/>
  <c r="I21" i="3" s="1"/>
  <c r="G1065" i="1"/>
  <c r="H1048"/>
  <c r="E7" i="5"/>
  <c r="I20" i="3" s="1"/>
  <c r="H1215" i="1"/>
  <c r="H997"/>
  <c r="G588"/>
  <c r="G467"/>
  <c r="E420" i="4"/>
  <c r="D414" i="1" s="1"/>
  <c r="E298" i="4"/>
  <c r="D293" i="1" s="1"/>
  <c r="G295"/>
  <c r="H269"/>
  <c r="G269"/>
  <c r="G255"/>
  <c r="H249"/>
  <c r="F215" i="4"/>
  <c r="G192" i="1"/>
  <c r="E21" i="9"/>
  <c r="B21" s="1"/>
  <c r="H129" i="1"/>
  <c r="E350" i="4"/>
  <c r="D345" i="1" s="1"/>
  <c r="H364"/>
  <c r="F263" i="4"/>
  <c r="F224"/>
  <c r="F196"/>
  <c r="H173" i="1"/>
  <c r="H116"/>
  <c r="G103"/>
  <c r="F82" i="4"/>
  <c r="F50"/>
  <c r="E6"/>
  <c r="I16" i="3" s="1"/>
  <c r="I1468" i="1"/>
  <c r="I1459"/>
  <c r="I1451"/>
  <c r="I1476"/>
  <c r="I1478"/>
  <c r="I1477"/>
  <c r="I1457"/>
  <c r="D289" i="4"/>
  <c r="C147" i="1"/>
  <c r="H17" i="3"/>
  <c r="F421" i="4"/>
  <c r="C415" i="1"/>
  <c r="D420" i="4"/>
  <c r="G1416" i="1"/>
  <c r="H1416"/>
  <c r="H441"/>
  <c r="G441"/>
  <c r="G25"/>
  <c r="H25"/>
  <c r="G638"/>
  <c r="H638"/>
  <c r="H359"/>
  <c r="G359"/>
  <c r="G87"/>
  <c r="H87"/>
  <c r="D6" i="4"/>
  <c r="C3" i="1"/>
  <c r="F7" i="4"/>
  <c r="H121" i="1"/>
  <c r="G121"/>
  <c r="H136"/>
  <c r="G136"/>
  <c r="G1388"/>
  <c r="H1388"/>
  <c r="G1013"/>
  <c r="H1013"/>
  <c r="G46"/>
  <c r="H46"/>
  <c r="F134" i="5"/>
  <c r="C1112" i="1"/>
  <c r="C1408"/>
  <c r="H27" i="3"/>
  <c r="F114" i="6"/>
  <c r="D528" i="4"/>
  <c r="F529"/>
  <c r="C523" i="1"/>
  <c r="G220"/>
  <c r="H220"/>
  <c r="H73"/>
  <c r="G73"/>
  <c r="G78"/>
  <c r="H78"/>
  <c r="H1211"/>
  <c r="G1211"/>
  <c r="F5" i="6"/>
  <c r="H24" i="3"/>
  <c r="C1299" i="1"/>
  <c r="D141" i="6"/>
  <c r="C561" i="1"/>
  <c r="F567" i="4"/>
  <c r="F625"/>
  <c r="C619" i="1"/>
  <c r="G1124"/>
  <c r="H1124"/>
  <c r="G457"/>
  <c r="H457"/>
  <c r="G215"/>
  <c r="H215"/>
  <c r="F580" i="4"/>
  <c r="C574" i="1"/>
  <c r="H1393"/>
  <c r="G1393"/>
  <c r="G307"/>
  <c r="H307"/>
  <c r="G193"/>
  <c r="H193"/>
  <c r="G1424"/>
  <c r="H1424"/>
  <c r="H1369"/>
  <c r="G1369"/>
  <c r="H232"/>
  <c r="G232"/>
  <c r="G1307"/>
  <c r="H1307"/>
  <c r="G1401"/>
  <c r="H1401"/>
  <c r="G1030"/>
  <c r="H1030"/>
  <c r="H211"/>
  <c r="G211"/>
  <c r="G41"/>
  <c r="H41"/>
  <c r="G19"/>
  <c r="H19"/>
  <c r="G1304"/>
  <c r="H1304"/>
  <c r="I1474"/>
  <c r="I1462"/>
  <c r="E165" i="9"/>
  <c r="B165" s="1"/>
  <c r="F643" i="4"/>
  <c r="E151"/>
  <c r="F151" s="1"/>
  <c r="I1471" i="1"/>
  <c r="I35" i="3"/>
  <c r="F299" i="4"/>
  <c r="D298"/>
  <c r="C294" i="1"/>
  <c r="H310" i="9"/>
  <c r="E310" s="1"/>
  <c r="B310" s="1"/>
  <c r="E176" i="5"/>
  <c r="F176" s="1"/>
  <c r="D1183" i="1"/>
  <c r="G1183" s="1"/>
  <c r="F515" i="4"/>
  <c r="C509" i="1"/>
  <c r="C102"/>
  <c r="F106" i="4"/>
  <c r="H611" i="1"/>
  <c r="G611"/>
  <c r="E528" i="4"/>
  <c r="D523" i="1"/>
  <c r="C159"/>
  <c r="F163" i="4"/>
  <c r="I23" i="3"/>
  <c r="D1214" i="1"/>
  <c r="H568"/>
  <c r="G568"/>
  <c r="H108"/>
  <c r="G108"/>
  <c r="F44" i="4"/>
  <c r="C40" i="1"/>
  <c r="G1344"/>
  <c r="H1344"/>
  <c r="H184"/>
  <c r="G184"/>
  <c r="F351" i="4"/>
  <c r="D350"/>
  <c r="C346" i="1"/>
  <c r="F12" i="5"/>
  <c r="D7"/>
  <c r="C990" i="1"/>
  <c r="H1104"/>
  <c r="G1104"/>
  <c r="G454"/>
  <c r="H454"/>
  <c r="G160"/>
  <c r="H160"/>
  <c r="D68" i="5"/>
  <c r="F69"/>
  <c r="C1047" i="1"/>
  <c r="G1097"/>
  <c r="H1097"/>
  <c r="H149"/>
  <c r="G149"/>
  <c r="F311" i="4"/>
  <c r="C306" i="1"/>
  <c r="G1222"/>
  <c r="H1222"/>
  <c r="F124" i="4"/>
  <c r="C120" i="1"/>
  <c r="I25" i="3"/>
  <c r="D1329" i="1"/>
  <c r="G259"/>
  <c r="H259"/>
  <c r="F78" i="5"/>
  <c r="C1056" i="1"/>
  <c r="D175" i="5"/>
  <c r="C1153" i="1"/>
  <c r="H22" i="3"/>
  <c r="F118" i="5"/>
  <c r="C1096" i="1"/>
  <c r="H1127"/>
  <c r="G1127"/>
  <c r="H575"/>
  <c r="G575"/>
  <c r="G243"/>
  <c r="H243"/>
  <c r="H4"/>
  <c r="G4"/>
  <c r="F484" i="4"/>
  <c r="C478" i="1"/>
  <c r="G637"/>
  <c r="H637"/>
  <c r="F459" i="4"/>
  <c r="C453" i="1"/>
  <c r="G212"/>
  <c r="H212"/>
  <c r="G61"/>
  <c r="H61"/>
  <c r="F363" i="4"/>
  <c r="C358" i="1"/>
  <c r="F593" i="4"/>
  <c r="C587" i="1"/>
  <c r="F129" i="6"/>
  <c r="C1423" i="1"/>
  <c r="G124"/>
  <c r="H124"/>
  <c r="C135"/>
  <c r="F139" i="4"/>
  <c r="I27" i="3"/>
  <c r="D1408" i="1"/>
  <c r="F89" i="6"/>
  <c r="C1383" i="1"/>
  <c r="F35" i="6"/>
  <c r="C1329" i="1"/>
  <c r="H25" i="3"/>
  <c r="E166" i="9"/>
  <c r="B166" s="1"/>
  <c r="I1479" i="1"/>
  <c r="I1444"/>
  <c r="I1440"/>
  <c r="F237" i="5"/>
  <c r="C1436" i="1" l="1"/>
  <c r="G1436" s="1"/>
  <c r="G315" i="9"/>
  <c r="E315" s="1"/>
  <c r="B315" s="1"/>
  <c r="I28" i="3"/>
  <c r="G317" i="9"/>
  <c r="E317" s="1"/>
  <c r="E316" s="1"/>
  <c r="K1450"/>
  <c r="I34" i="3"/>
  <c r="C1517" i="1"/>
  <c r="H11" i="3" s="1"/>
  <c r="G313" i="9"/>
  <c r="E313" s="1"/>
  <c r="B313" s="1"/>
  <c r="G1214" i="1"/>
  <c r="G1167"/>
  <c r="D1046"/>
  <c r="D985"/>
  <c r="E6" i="5"/>
  <c r="D984" i="1" s="1"/>
  <c r="E408" i="4"/>
  <c r="D403" i="1" s="1"/>
  <c r="E407" i="4"/>
  <c r="D402" i="1" s="1"/>
  <c r="D2"/>
  <c r="E412" i="4"/>
  <c r="D407" i="1" s="1"/>
  <c r="H1214"/>
  <c r="G135"/>
  <c r="H135"/>
  <c r="C1152"/>
  <c r="G40"/>
  <c r="H40"/>
  <c r="D407" i="4"/>
  <c r="C293" i="1"/>
  <c r="F298" i="4"/>
  <c r="F141" i="6"/>
  <c r="C1435" i="1"/>
  <c r="H9" i="3" s="1"/>
  <c r="H28"/>
  <c r="G1408" i="1"/>
  <c r="H1408"/>
  <c r="F420" i="4"/>
  <c r="D635"/>
  <c r="C414" i="1"/>
  <c r="H1383"/>
  <c r="G1383"/>
  <c r="G1423"/>
  <c r="H1423"/>
  <c r="G358"/>
  <c r="H358"/>
  <c r="G1096"/>
  <c r="H1096"/>
  <c r="H159"/>
  <c r="G159"/>
  <c r="H294"/>
  <c r="G294"/>
  <c r="G561"/>
  <c r="H561"/>
  <c r="G523"/>
  <c r="H523"/>
  <c r="D412" i="4"/>
  <c r="F6"/>
  <c r="H16" i="3"/>
  <c r="C2" i="1"/>
  <c r="D290" i="4"/>
  <c r="H990" i="1"/>
  <c r="G990"/>
  <c r="D408" i="4"/>
  <c r="C345" i="1"/>
  <c r="F350" i="4"/>
  <c r="G1329" i="1"/>
  <c r="H1329"/>
  <c r="G587"/>
  <c r="H587"/>
  <c r="G453"/>
  <c r="H453"/>
  <c r="H478"/>
  <c r="G478"/>
  <c r="H1056"/>
  <c r="G1056"/>
  <c r="G1047"/>
  <c r="H1047"/>
  <c r="G346"/>
  <c r="H346"/>
  <c r="D522"/>
  <c r="E636" i="4"/>
  <c r="D630" i="1" s="1"/>
  <c r="E635" i="4"/>
  <c r="D629" i="1" s="1"/>
  <c r="G102"/>
  <c r="H102"/>
  <c r="I22" i="3"/>
  <c r="E175" i="5"/>
  <c r="D1152" i="1" s="1"/>
  <c r="D1153"/>
  <c r="H1153" s="1"/>
  <c r="H19" i="9"/>
  <c r="E19" s="1"/>
  <c r="B19" s="1"/>
  <c r="E289" i="4"/>
  <c r="F289" s="1"/>
  <c r="I17" i="3"/>
  <c r="D147" i="1"/>
  <c r="H147" s="1"/>
  <c r="G574"/>
  <c r="H574"/>
  <c r="G619"/>
  <c r="H619"/>
  <c r="G1299"/>
  <c r="H1299"/>
  <c r="D636" i="4"/>
  <c r="F528"/>
  <c r="C522" i="1"/>
  <c r="G1112"/>
  <c r="H1112"/>
  <c r="G415"/>
  <c r="H415"/>
  <c r="D413" i="4"/>
  <c r="D291"/>
  <c r="C285" i="1"/>
  <c r="H1183"/>
  <c r="H1517"/>
  <c r="G120"/>
  <c r="H120"/>
  <c r="H306"/>
  <c r="G306"/>
  <c r="F68" i="5"/>
  <c r="C1046" i="1"/>
  <c r="H21" i="3"/>
  <c r="D6" i="5"/>
  <c r="F7"/>
  <c r="H20" i="3"/>
  <c r="C985" i="1"/>
  <c r="G509"/>
  <c r="H509"/>
  <c r="G1518"/>
  <c r="H1518"/>
  <c r="G3"/>
  <c r="H3"/>
  <c r="H1436" l="1"/>
  <c r="E314" i="9"/>
  <c r="I10" i="3" s="1"/>
  <c r="B317" i="9"/>
  <c r="E311"/>
  <c r="G1517" i="1"/>
  <c r="G1153"/>
  <c r="E639" i="4"/>
  <c r="D633" i="1" s="1"/>
  <c r="G147"/>
  <c r="C287"/>
  <c r="F291" i="4"/>
  <c r="G1046" i="1"/>
  <c r="H1046"/>
  <c r="G522"/>
  <c r="H522"/>
  <c r="G284" i="9"/>
  <c r="E284" s="1"/>
  <c r="B284" s="1"/>
  <c r="G278"/>
  <c r="F6" i="5"/>
  <c r="C984" i="1"/>
  <c r="N3" i="9"/>
  <c r="I11" i="3"/>
  <c r="F636" i="4"/>
  <c r="C630" i="1"/>
  <c r="E413" i="4"/>
  <c r="F413" s="1"/>
  <c r="E291"/>
  <c r="D287" i="1" s="1"/>
  <c r="D285"/>
  <c r="G285" s="1"/>
  <c r="E290" i="4"/>
  <c r="D286" i="1" s="1"/>
  <c r="C286"/>
  <c r="H414"/>
  <c r="G414"/>
  <c r="K3" i="9"/>
  <c r="I9" i="3"/>
  <c r="F408" i="4"/>
  <c r="C403" i="1"/>
  <c r="G1435"/>
  <c r="H1435"/>
  <c r="C402"/>
  <c r="F407" i="4"/>
  <c r="G985" i="1"/>
  <c r="H985"/>
  <c r="D415" i="4"/>
  <c r="C408" i="1"/>
  <c r="D640" i="4"/>
  <c r="G345" i="1"/>
  <c r="H345"/>
  <c r="G2"/>
  <c r="H2"/>
  <c r="D639" i="4"/>
  <c r="F412"/>
  <c r="C407" i="1"/>
  <c r="D414" i="4"/>
  <c r="F635"/>
  <c r="C629" i="1"/>
  <c r="H293"/>
  <c r="G293"/>
  <c r="H1152"/>
  <c r="G1152"/>
  <c r="F175" i="5"/>
  <c r="H278" i="9"/>
  <c r="H285" i="1" l="1"/>
  <c r="F290" i="4"/>
  <c r="H407" i="1"/>
  <c r="G407"/>
  <c r="G287"/>
  <c r="H287"/>
  <c r="C409"/>
  <c r="F415" i="4"/>
  <c r="C410" i="1"/>
  <c r="H402"/>
  <c r="G402"/>
  <c r="H286"/>
  <c r="G286"/>
  <c r="D641" i="4"/>
  <c r="F639"/>
  <c r="C633" i="1"/>
  <c r="H403"/>
  <c r="G403"/>
  <c r="E278" i="9"/>
  <c r="E415" i="4"/>
  <c r="D410" i="1" s="1"/>
  <c r="E640" i="4"/>
  <c r="D408" i="1"/>
  <c r="H408" s="1"/>
  <c r="E414" i="4"/>
  <c r="F414" s="1"/>
  <c r="G629" i="1"/>
  <c r="H629"/>
  <c r="D642" i="4"/>
  <c r="C634" i="1"/>
  <c r="G630"/>
  <c r="H630"/>
  <c r="H8" i="3"/>
  <c r="H984" i="1"/>
  <c r="G984"/>
  <c r="G408" l="1"/>
  <c r="E642" i="4"/>
  <c r="D634" i="1"/>
  <c r="H634" s="1"/>
  <c r="E641" i="4"/>
  <c r="D646"/>
  <c r="C636" i="1"/>
  <c r="F642" i="4"/>
  <c r="G633" i="1"/>
  <c r="H633"/>
  <c r="D645" i="4"/>
  <c r="C635" i="1"/>
  <c r="M3" i="9"/>
  <c r="D409" i="1"/>
  <c r="H409" s="1"/>
  <c r="B278" i="9"/>
  <c r="E277"/>
  <c r="I8" i="3" s="1"/>
  <c r="H410" i="1"/>
  <c r="G410"/>
  <c r="F640" i="4"/>
  <c r="G634" i="1" l="1"/>
  <c r="G409"/>
  <c r="E645" i="4"/>
  <c r="F645" s="1"/>
  <c r="D635" i="1"/>
  <c r="G635" s="1"/>
  <c r="C639"/>
  <c r="H18" i="3"/>
  <c r="E646" i="4"/>
  <c r="D636" i="1"/>
  <c r="H636" s="1"/>
  <c r="F641" i="4"/>
  <c r="F646"/>
  <c r="C640" i="1"/>
  <c r="H19" i="3"/>
  <c r="H635" i="1" l="1"/>
  <c r="I19" i="3"/>
  <c r="D640" i="1"/>
  <c r="H640" s="1"/>
  <c r="I18" i="3"/>
  <c r="D639" i="1"/>
  <c r="H639" s="1"/>
  <c r="G276" i="9"/>
  <c r="E276" s="1"/>
  <c r="B276" s="1"/>
  <c r="G636" i="1"/>
  <c r="H7" i="3" l="1"/>
  <c r="J3" i="9" s="1"/>
  <c r="G640" i="1"/>
  <c r="G639"/>
  <c r="H274" i="9" l="1"/>
  <c r="L272"/>
  <c r="G18"/>
  <c r="G274"/>
  <c r="H18"/>
  <c r="K12"/>
  <c r="J9"/>
  <c r="I6"/>
  <c r="H16"/>
  <c r="I13"/>
  <c r="G17"/>
  <c r="J8"/>
  <c r="G15"/>
  <c r="M272"/>
  <c r="K11"/>
  <c r="J17"/>
  <c r="I5"/>
  <c r="H17"/>
  <c r="I17"/>
  <c r="K8"/>
  <c r="L16"/>
  <c r="J10"/>
  <c r="K5"/>
  <c r="K10"/>
  <c r="J12"/>
  <c r="L15"/>
  <c r="K13"/>
  <c r="I12"/>
  <c r="M16"/>
  <c r="G16"/>
  <c r="K9"/>
  <c r="J5"/>
  <c r="H15"/>
  <c r="I11"/>
  <c r="J6"/>
  <c r="J11"/>
  <c r="K6"/>
  <c r="I9"/>
  <c r="M15"/>
  <c r="J13"/>
  <c r="I7"/>
  <c r="J7"/>
  <c r="K7"/>
  <c r="I8"/>
  <c r="E10" l="1"/>
  <c r="B10" s="1"/>
  <c r="E9"/>
  <c r="B9" s="1"/>
  <c r="E11"/>
  <c r="B11" s="1"/>
  <c r="F15"/>
  <c r="E13"/>
  <c r="B13" s="1"/>
  <c r="E8"/>
  <c r="B8" s="1"/>
  <c r="F272"/>
  <c r="F20" s="1"/>
  <c r="E18"/>
  <c r="B18" s="1"/>
  <c r="E16"/>
  <c r="E274"/>
  <c r="B274" s="1"/>
  <c r="E12"/>
  <c r="B12" s="1"/>
  <c r="E7"/>
  <c r="B7" s="1"/>
  <c r="F16"/>
  <c r="E5"/>
  <c r="E15"/>
  <c r="E17"/>
  <c r="B17" s="1"/>
  <c r="E6"/>
  <c r="B6" s="1"/>
  <c r="E20" l="1"/>
  <c r="I7" i="3" s="1"/>
  <c r="B272" i="9"/>
  <c r="B16"/>
  <c r="E14"/>
  <c r="B15"/>
  <c r="F14"/>
  <c r="F3" s="1"/>
  <c r="B5"/>
  <c r="E4"/>
  <c r="E3"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<sst xmlns="http://schemas.openxmlformats.org/spreadsheetml/2006/main" count="4369" uniqueCount="3421">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</sst>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6">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1564936.05</v>
      </c>
      <c r="D2" s="6">
        <f>'PR-RAS'!E6</f>
        <v>1951200.39</v>
      </c>
      <c r="E2" s="6">
        <v>0</v>
      </c>
      <c r="F2" s="6">
        <v>0</v>
      </c>
      <c r="G2" s="7">
        <f t="shared" ref="G2:G264" si="0">(B2/1000)*(C2*1+D2*2)</f>
        <v>5467.3368300000002</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c r="A3" s="9">
        <v>151</v>
      </c>
      <c r="B3" s="1">
        <v>2</v>
      </c>
      <c r="C3" s="1">
        <f>'PR-RAS'!D7</f>
        <v>727883.66</v>
      </c>
      <c r="D3" s="1">
        <f>'PR-RAS'!E7</f>
        <v>1012312.3599999999</v>
      </c>
      <c r="E3" s="1">
        <v>0</v>
      </c>
      <c r="F3" s="1">
        <v>0</v>
      </c>
      <c r="G3" s="2">
        <f t="shared" si="0"/>
        <v>5505.0167599999995</v>
      </c>
      <c r="H3" s="2">
        <f t="shared" si="1"/>
        <v>0.69999999983701855</v>
      </c>
      <c r="I3" s="10">
        <v>0</v>
      </c>
      <c r="J3" s="3"/>
      <c r="K3" s="4"/>
      <c r="L3" s="4"/>
      <c r="M3" s="4"/>
      <c r="N3" s="4"/>
      <c r="O3" s="4"/>
      <c r="P3" s="4"/>
      <c r="Q3" s="4"/>
      <c r="R3" s="4"/>
      <c r="S3" s="4"/>
      <c r="T3" s="4"/>
      <c r="U3" s="4"/>
      <c r="V3" s="4"/>
      <c r="W3" s="4"/>
      <c r="X3" s="4"/>
      <c r="Y3" s="4"/>
      <c r="Z3" s="4"/>
    </row>
    <row r="4" spans="1:26" ht="12.75" customHeight="1">
      <c r="A4" s="9">
        <v>151</v>
      </c>
      <c r="B4" s="1">
        <v>3</v>
      </c>
      <c r="C4" s="1">
        <f>'PR-RAS'!D8</f>
        <v>439015.16000000003</v>
      </c>
      <c r="D4" s="1">
        <f>'PR-RAS'!E8</f>
        <v>739261.25999999989</v>
      </c>
      <c r="E4" s="1">
        <v>0</v>
      </c>
      <c r="F4" s="1">
        <v>0</v>
      </c>
      <c r="G4" s="2">
        <f t="shared" si="0"/>
        <v>5752.6130399999993</v>
      </c>
      <c r="H4" s="2">
        <f t="shared" si="1"/>
        <v>0.41999999992549419</v>
      </c>
      <c r="I4" s="10">
        <v>0</v>
      </c>
      <c r="J4" s="3"/>
      <c r="K4" s="4"/>
      <c r="L4" s="4"/>
      <c r="M4" s="4"/>
      <c r="N4" s="4"/>
      <c r="O4" s="4"/>
      <c r="P4" s="4"/>
      <c r="Q4" s="4"/>
      <c r="R4" s="4"/>
      <c r="S4" s="4"/>
      <c r="T4" s="4"/>
      <c r="U4" s="4"/>
      <c r="V4" s="4"/>
      <c r="W4" s="4"/>
      <c r="X4" s="4"/>
      <c r="Y4" s="4"/>
      <c r="Z4" s="4"/>
    </row>
    <row r="5" spans="1:26" ht="12.75" customHeight="1">
      <c r="A5" s="9">
        <v>151</v>
      </c>
      <c r="B5" s="1">
        <v>4</v>
      </c>
      <c r="C5" s="1">
        <f>'PR-RAS'!D9</f>
        <v>327399.24</v>
      </c>
      <c r="D5" s="1">
        <f>'PR-RAS'!E9</f>
        <v>468303.11</v>
      </c>
      <c r="E5" s="1">
        <v>0</v>
      </c>
      <c r="F5" s="1">
        <v>0</v>
      </c>
      <c r="G5" s="2">
        <f t="shared" si="0"/>
        <v>5056.0218400000003</v>
      </c>
      <c r="H5" s="2">
        <f t="shared" si="1"/>
        <v>0.34999999997671694</v>
      </c>
      <c r="I5" s="10">
        <v>0</v>
      </c>
      <c r="J5" s="3"/>
      <c r="K5" s="4"/>
      <c r="L5" s="4"/>
      <c r="M5" s="4"/>
      <c r="N5" s="4"/>
      <c r="O5" s="4"/>
      <c r="P5" s="4"/>
      <c r="Q5" s="4"/>
      <c r="R5" s="4"/>
      <c r="S5" s="4"/>
      <c r="T5" s="4"/>
      <c r="U5" s="4"/>
      <c r="V5" s="4"/>
      <c r="W5" s="4"/>
      <c r="X5" s="4"/>
      <c r="Y5" s="4"/>
      <c r="Z5" s="4"/>
    </row>
    <row r="6" spans="1:26" ht="12.75" customHeight="1">
      <c r="A6" s="9">
        <v>151</v>
      </c>
      <c r="B6" s="1">
        <v>5</v>
      </c>
      <c r="C6" s="1">
        <f>'PR-RAS'!D10</f>
        <v>33659.69</v>
      </c>
      <c r="D6" s="1">
        <f>'PR-RAS'!E10</f>
        <v>57856.08</v>
      </c>
      <c r="E6" s="1">
        <v>0</v>
      </c>
      <c r="F6" s="1">
        <v>0</v>
      </c>
      <c r="G6" s="2">
        <f t="shared" si="0"/>
        <v>746.85925000000009</v>
      </c>
      <c r="H6" s="2">
        <f t="shared" si="1"/>
        <v>0.38999999999941792</v>
      </c>
      <c r="I6" s="10">
        <v>0</v>
      </c>
      <c r="J6" s="3"/>
      <c r="K6" s="4"/>
      <c r="L6" s="4"/>
      <c r="M6" s="4"/>
      <c r="N6" s="4"/>
      <c r="O6" s="4"/>
      <c r="P6" s="4"/>
      <c r="Q6" s="4"/>
      <c r="R6" s="4"/>
      <c r="S6" s="4"/>
      <c r="T6" s="4"/>
      <c r="U6" s="4"/>
      <c r="V6" s="4"/>
      <c r="W6" s="4"/>
      <c r="X6" s="4"/>
      <c r="Y6" s="4"/>
      <c r="Z6" s="4"/>
    </row>
    <row r="7" spans="1:26" ht="12.75" customHeight="1">
      <c r="A7" s="9">
        <v>151</v>
      </c>
      <c r="B7" s="1">
        <v>6</v>
      </c>
      <c r="C7" s="1">
        <f>'PR-RAS'!D11</f>
        <v>53071.97</v>
      </c>
      <c r="D7" s="1">
        <f>'PR-RAS'!E11</f>
        <v>60021.82</v>
      </c>
      <c r="E7" s="1">
        <v>0</v>
      </c>
      <c r="F7" s="1">
        <v>0</v>
      </c>
      <c r="G7" s="2">
        <f t="shared" si="0"/>
        <v>1038.6936599999999</v>
      </c>
      <c r="H7" s="2">
        <f t="shared" si="1"/>
        <v>0.20999999999912689</v>
      </c>
      <c r="I7" s="10">
        <v>0</v>
      </c>
      <c r="J7" s="3"/>
      <c r="K7" s="4"/>
      <c r="L7" s="4"/>
      <c r="M7" s="4"/>
      <c r="N7" s="4"/>
      <c r="O7" s="4"/>
      <c r="P7" s="4"/>
      <c r="Q7" s="4"/>
      <c r="R7" s="4"/>
      <c r="S7" s="4"/>
      <c r="T7" s="4"/>
      <c r="U7" s="4"/>
      <c r="V7" s="4"/>
      <c r="W7" s="4"/>
      <c r="X7" s="4"/>
      <c r="Y7" s="4"/>
      <c r="Z7" s="4"/>
    </row>
    <row r="8" spans="1:26" ht="12.75" customHeight="1">
      <c r="A8" s="9">
        <v>151</v>
      </c>
      <c r="B8" s="1">
        <v>7</v>
      </c>
      <c r="C8" s="1">
        <f>'PR-RAS'!D12</f>
        <v>50502.02</v>
      </c>
      <c r="D8" s="1">
        <f>'PR-RAS'!E12</f>
        <v>176457.01</v>
      </c>
      <c r="E8" s="1">
        <v>0</v>
      </c>
      <c r="F8" s="1">
        <v>0</v>
      </c>
      <c r="G8" s="2">
        <f t="shared" si="0"/>
        <v>2823.9122800000005</v>
      </c>
      <c r="H8" s="2">
        <f t="shared" si="1"/>
        <v>3.0000000006111804E-2</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25617.759999999998</v>
      </c>
      <c r="D11" s="1">
        <f>'PR-RAS'!E15</f>
        <v>23376.76</v>
      </c>
      <c r="E11" s="1">
        <v>0</v>
      </c>
      <c r="F11" s="1">
        <v>0</v>
      </c>
      <c r="G11" s="2">
        <f t="shared" si="0"/>
        <v>723.71280000000002</v>
      </c>
      <c r="H11" s="2">
        <f t="shared" si="1"/>
        <v>0.48000000000320142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258881.18</v>
      </c>
      <c r="D19" s="1">
        <f>'PR-RAS'!E23</f>
        <v>239925.59999999998</v>
      </c>
      <c r="E19" s="1">
        <v>0</v>
      </c>
      <c r="F19" s="1">
        <v>0</v>
      </c>
      <c r="G19" s="2">
        <f t="shared" si="0"/>
        <v>13297.182839999998</v>
      </c>
      <c r="H19" s="2">
        <f t="shared" si="1"/>
        <v>0.58000000001629815</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71353.81</v>
      </c>
      <c r="D20" s="1">
        <f>'PR-RAS'!E24</f>
        <v>70508.27</v>
      </c>
      <c r="E20" s="1">
        <v>0</v>
      </c>
      <c r="F20" s="1">
        <v>0</v>
      </c>
      <c r="G20" s="2">
        <f t="shared" si="0"/>
        <v>4035.03665</v>
      </c>
      <c r="H20" s="2">
        <f t="shared" si="1"/>
        <v>0.46000000000640284</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187527.37</v>
      </c>
      <c r="D23" s="1">
        <f>'PR-RAS'!E27</f>
        <v>169417.33</v>
      </c>
      <c r="E23" s="1">
        <v>0</v>
      </c>
      <c r="F23" s="1">
        <v>0</v>
      </c>
      <c r="G23" s="2">
        <f t="shared" si="0"/>
        <v>11579.96466</v>
      </c>
      <c r="H23" s="2">
        <f t="shared" si="1"/>
        <v>0.6999999999825377</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29987.32</v>
      </c>
      <c r="D25" s="1">
        <f>'PR-RAS'!E29</f>
        <v>33125.5</v>
      </c>
      <c r="E25" s="1">
        <v>0</v>
      </c>
      <c r="F25" s="1">
        <v>0</v>
      </c>
      <c r="G25" s="2">
        <f t="shared" si="0"/>
        <v>2309.7196800000002</v>
      </c>
      <c r="H25" s="2">
        <f t="shared" si="1"/>
        <v>0.81999999999970896</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29987.32</v>
      </c>
      <c r="D27" s="1">
        <f>'PR-RAS'!E31</f>
        <v>32730.29</v>
      </c>
      <c r="E27" s="1">
        <v>0</v>
      </c>
      <c r="F27" s="1">
        <v>0</v>
      </c>
      <c r="G27" s="2">
        <f t="shared" si="0"/>
        <v>2481.6453999999999</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395.21</v>
      </c>
      <c r="E29" s="1">
        <v>0</v>
      </c>
      <c r="F29" s="1">
        <v>0</v>
      </c>
      <c r="G29" s="2">
        <f t="shared" si="0"/>
        <v>22.13176</v>
      </c>
      <c r="H29" s="2">
        <f t="shared" si="1"/>
        <v>0.20999999999997954</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127571</v>
      </c>
      <c r="D46" s="1">
        <f>'PR-RAS'!E50</f>
        <v>306039.88</v>
      </c>
      <c r="E46" s="1">
        <v>0</v>
      </c>
      <c r="F46" s="1">
        <v>0</v>
      </c>
      <c r="G46" s="2">
        <f t="shared" si="0"/>
        <v>33284.284200000002</v>
      </c>
      <c r="H46" s="2">
        <f t="shared" si="1"/>
        <v>0.11999999999534339</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122872.57</v>
      </c>
      <c r="D55" s="1">
        <f>'PR-RAS'!E59</f>
        <v>269132.40000000002</v>
      </c>
      <c r="E55" s="1">
        <v>0</v>
      </c>
      <c r="F55" s="1">
        <v>0</v>
      </c>
      <c r="G55" s="2">
        <f t="shared" si="0"/>
        <v>35701.417980000006</v>
      </c>
      <c r="H55" s="2">
        <f t="shared" si="1"/>
        <v>0.83000000001629815</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9560.9699999999993</v>
      </c>
      <c r="D56" s="1">
        <f>'PR-RAS'!E60</f>
        <v>53910.7</v>
      </c>
      <c r="E56" s="1">
        <v>0</v>
      </c>
      <c r="F56" s="1">
        <v>0</v>
      </c>
      <c r="G56" s="2">
        <f t="shared" si="0"/>
        <v>6456.03035</v>
      </c>
      <c r="H56" s="2">
        <f t="shared" si="1"/>
        <v>0.33000000000356522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113311.6</v>
      </c>
      <c r="D57" s="1">
        <f>'PR-RAS'!E61</f>
        <v>215221.7</v>
      </c>
      <c r="E57" s="1">
        <v>0</v>
      </c>
      <c r="F57" s="1">
        <v>0</v>
      </c>
      <c r="G57" s="2">
        <f t="shared" si="0"/>
        <v>30450.28</v>
      </c>
      <c r="H57" s="2">
        <f t="shared" si="1"/>
        <v>0.6999999999825377</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4698.43</v>
      </c>
      <c r="D64" s="1">
        <f>'PR-RAS'!E68</f>
        <v>23183.94</v>
      </c>
      <c r="E64" s="1">
        <v>0</v>
      </c>
      <c r="F64" s="1">
        <v>0</v>
      </c>
      <c r="G64" s="2">
        <f t="shared" si="0"/>
        <v>3217.1775299999999</v>
      </c>
      <c r="H64" s="2">
        <f t="shared" si="1"/>
        <v>0.49000000000160071</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716.75</v>
      </c>
      <c r="D65" s="1">
        <f>'PR-RAS'!E69</f>
        <v>13747.48</v>
      </c>
      <c r="E65" s="1">
        <v>0</v>
      </c>
      <c r="F65" s="1">
        <v>0</v>
      </c>
      <c r="G65" s="2">
        <f t="shared" si="0"/>
        <v>1805.54944</v>
      </c>
      <c r="H65" s="2">
        <f t="shared" si="1"/>
        <v>0.72999999999956344</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3981.68</v>
      </c>
      <c r="D66" s="1">
        <f>'PR-RAS'!E70</f>
        <v>9436.4599999999991</v>
      </c>
      <c r="E66" s="1">
        <v>0</v>
      </c>
      <c r="F66" s="1">
        <v>0</v>
      </c>
      <c r="G66" s="2">
        <f t="shared" si="0"/>
        <v>1485.549</v>
      </c>
      <c r="H66" s="2">
        <f t="shared" si="1"/>
        <v>0.77999999999929059</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13723.54</v>
      </c>
      <c r="E70" s="1">
        <v>0</v>
      </c>
      <c r="F70" s="1">
        <v>0</v>
      </c>
      <c r="G70" s="2">
        <f t="shared" si="0"/>
        <v>1893.8485200000002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13723.54</v>
      </c>
      <c r="E72" s="1">
        <v>0</v>
      </c>
      <c r="F72" s="1">
        <v>0</v>
      </c>
      <c r="G72" s="2">
        <f t="shared" si="0"/>
        <v>1948.7426799999998</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94897.799999999988</v>
      </c>
      <c r="D78" s="1">
        <f>'PR-RAS'!E82</f>
        <v>114133.07</v>
      </c>
      <c r="E78" s="1">
        <v>0</v>
      </c>
      <c r="F78" s="1">
        <v>0</v>
      </c>
      <c r="G78" s="2">
        <f t="shared" si="0"/>
        <v>24883.623380000001</v>
      </c>
      <c r="H78" s="2">
        <f t="shared" si="1"/>
        <v>0.27000000001862645</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60.809999999999995</v>
      </c>
      <c r="D79" s="1">
        <f>'PR-RAS'!E83</f>
        <v>1228.07</v>
      </c>
      <c r="E79" s="1">
        <v>0</v>
      </c>
      <c r="F79" s="1">
        <v>0</v>
      </c>
      <c r="G79" s="2">
        <f t="shared" si="0"/>
        <v>196.32209999999998</v>
      </c>
      <c r="H79" s="2">
        <f t="shared" si="1"/>
        <v>0.25999999999994117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2.15</v>
      </c>
      <c r="D81" s="1">
        <f>'PR-RAS'!E85</f>
        <v>0.01</v>
      </c>
      <c r="E81" s="1">
        <v>0</v>
      </c>
      <c r="F81" s="1">
        <v>0</v>
      </c>
      <c r="G81" s="2">
        <f t="shared" si="0"/>
        <v>0.1736</v>
      </c>
      <c r="H81" s="2">
        <f t="shared" si="1"/>
        <v>0.15999999999999992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58.66</v>
      </c>
      <c r="D82" s="1">
        <f>'PR-RAS'!E86</f>
        <v>1228.06</v>
      </c>
      <c r="E82" s="1">
        <v>0</v>
      </c>
      <c r="F82" s="1">
        <v>0</v>
      </c>
      <c r="G82" s="2">
        <f t="shared" si="0"/>
        <v>203.69717999999997</v>
      </c>
      <c r="H82" s="2">
        <f t="shared" si="1"/>
        <v>0.39999999999994884</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94836.989999999991</v>
      </c>
      <c r="D87" s="1">
        <f>'PR-RAS'!E91</f>
        <v>112905</v>
      </c>
      <c r="E87" s="1">
        <v>0</v>
      </c>
      <c r="F87" s="1">
        <v>0</v>
      </c>
      <c r="G87" s="2">
        <f t="shared" si="0"/>
        <v>27575.641139999996</v>
      </c>
      <c r="H87" s="2">
        <f t="shared" si="1"/>
        <v>1.0000000009313226E-2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28573.22</v>
      </c>
      <c r="D88" s="1">
        <f>'PR-RAS'!E92</f>
        <v>27754.62</v>
      </c>
      <c r="E88" s="1">
        <v>0</v>
      </c>
      <c r="F88" s="1">
        <v>0</v>
      </c>
      <c r="G88" s="2">
        <f t="shared" si="0"/>
        <v>7315.1740199999986</v>
      </c>
      <c r="H88" s="2">
        <f t="shared" si="1"/>
        <v>0.60000000000218279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15873.39</v>
      </c>
      <c r="D89" s="1">
        <f>'PR-RAS'!E93</f>
        <v>23123.09</v>
      </c>
      <c r="E89" s="1">
        <v>0</v>
      </c>
      <c r="F89" s="1">
        <v>0</v>
      </c>
      <c r="G89" s="2">
        <f t="shared" si="0"/>
        <v>5466.5221599999995</v>
      </c>
      <c r="H89" s="2">
        <f t="shared" si="1"/>
        <v>0.47999999999956344</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40682.6</v>
      </c>
      <c r="D90" s="1">
        <f>'PR-RAS'!E94</f>
        <v>42976.32</v>
      </c>
      <c r="E90" s="1">
        <v>0</v>
      </c>
      <c r="F90" s="1">
        <v>0</v>
      </c>
      <c r="G90" s="2">
        <f t="shared" si="0"/>
        <v>11270.536359999998</v>
      </c>
      <c r="H90" s="2">
        <f t="shared" si="1"/>
        <v>0.72000000000116415</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9707.7800000000007</v>
      </c>
      <c r="D93" s="1">
        <f>'PR-RAS'!E97</f>
        <v>19050.97</v>
      </c>
      <c r="E93" s="1">
        <v>0</v>
      </c>
      <c r="F93" s="1">
        <v>0</v>
      </c>
      <c r="G93" s="2">
        <f t="shared" si="0"/>
        <v>4398.49424</v>
      </c>
      <c r="H93" s="2">
        <f t="shared" si="1"/>
        <v>0.24999999999818101</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610840.81000000006</v>
      </c>
      <c r="D102" s="1">
        <f>'PR-RAS'!E106</f>
        <v>516294.49</v>
      </c>
      <c r="E102" s="1">
        <v>0</v>
      </c>
      <c r="F102" s="1">
        <v>0</v>
      </c>
      <c r="G102" s="2">
        <f t="shared" si="0"/>
        <v>165986.40879000002</v>
      </c>
      <c r="H102" s="2">
        <f t="shared" si="1"/>
        <v>0.67999999993480742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124459.73000000001</v>
      </c>
      <c r="D103" s="1">
        <f>'PR-RAS'!E107</f>
        <v>147010.46</v>
      </c>
      <c r="E103" s="1">
        <v>0</v>
      </c>
      <c r="F103" s="1">
        <v>0</v>
      </c>
      <c r="G103" s="2">
        <f t="shared" si="0"/>
        <v>42685.026299999998</v>
      </c>
      <c r="H103" s="2">
        <f t="shared" si="1"/>
        <v>0.72999999998137355</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93582.27</v>
      </c>
      <c r="D105" s="1">
        <f>'PR-RAS'!E109</f>
        <v>110645.24</v>
      </c>
      <c r="E105" s="1">
        <v>0</v>
      </c>
      <c r="F105" s="1">
        <v>0</v>
      </c>
      <c r="G105" s="2">
        <f t="shared" si="0"/>
        <v>32746.766</v>
      </c>
      <c r="H105" s="2">
        <f t="shared" si="1"/>
        <v>0.51000000000931323</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26.68</v>
      </c>
      <c r="E106" s="1">
        <v>0</v>
      </c>
      <c r="F106" s="1">
        <v>0</v>
      </c>
      <c r="G106" s="2">
        <f t="shared" si="0"/>
        <v>5.6027999999999993</v>
      </c>
      <c r="H106" s="2">
        <f t="shared" si="1"/>
        <v>0.32000000000000028</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30877.46</v>
      </c>
      <c r="D107" s="1">
        <f>'PR-RAS'!E111</f>
        <v>36338.54</v>
      </c>
      <c r="E107" s="1">
        <v>0</v>
      </c>
      <c r="F107" s="1">
        <v>0</v>
      </c>
      <c r="G107" s="2">
        <f t="shared" si="0"/>
        <v>10976.78124</v>
      </c>
      <c r="H107" s="2">
        <f t="shared" si="1"/>
        <v>0.91999999999825377</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229450.18</v>
      </c>
      <c r="D108" s="1">
        <f>'PR-RAS'!E112</f>
        <v>179188.34</v>
      </c>
      <c r="E108" s="1">
        <v>0</v>
      </c>
      <c r="F108" s="1">
        <v>0</v>
      </c>
      <c r="G108" s="2">
        <f t="shared" si="0"/>
        <v>62897.474019999994</v>
      </c>
      <c r="H108" s="2">
        <f t="shared" si="1"/>
        <v>0.51999999998952262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229450.18</v>
      </c>
      <c r="D113" s="1">
        <f>'PR-RAS'!E117</f>
        <v>179188.34</v>
      </c>
      <c r="E113" s="1">
        <v>0</v>
      </c>
      <c r="F113" s="1">
        <v>0</v>
      </c>
      <c r="G113" s="2">
        <f t="shared" si="0"/>
        <v>65836.608319999999</v>
      </c>
      <c r="H113" s="2">
        <f t="shared" si="1"/>
        <v>0.51999999998952262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256930.9</v>
      </c>
      <c r="D116" s="1">
        <f>'PR-RAS'!E120</f>
        <v>190095.69</v>
      </c>
      <c r="E116" s="1">
        <v>0</v>
      </c>
      <c r="F116" s="1">
        <v>0</v>
      </c>
      <c r="G116" s="2">
        <f t="shared" si="0"/>
        <v>73269.0622</v>
      </c>
      <c r="H116" s="2">
        <f t="shared" si="1"/>
        <v>0.41000000000349246</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105643.06</v>
      </c>
      <c r="D117" s="1">
        <f>'PR-RAS'!E121</f>
        <v>13674.56</v>
      </c>
      <c r="E117" s="1">
        <v>0</v>
      </c>
      <c r="F117" s="1">
        <v>0</v>
      </c>
      <c r="G117" s="2">
        <f t="shared" si="0"/>
        <v>15427.09288</v>
      </c>
      <c r="H117" s="2">
        <f t="shared" si="1"/>
        <v>0.49999999999818101</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151287.84</v>
      </c>
      <c r="D118" s="1">
        <f>'PR-RAS'!E122</f>
        <v>176421.13</v>
      </c>
      <c r="E118" s="1">
        <v>0</v>
      </c>
      <c r="F118" s="1">
        <v>0</v>
      </c>
      <c r="G118" s="2">
        <f t="shared" si="0"/>
        <v>58983.221700000002</v>
      </c>
      <c r="H118" s="2">
        <f t="shared" si="1"/>
        <v>0.29000000000814907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2986.26</v>
      </c>
      <c r="D120" s="1">
        <f>'PR-RAS'!E124</f>
        <v>1640.59</v>
      </c>
      <c r="E120" s="1">
        <v>0</v>
      </c>
      <c r="F120" s="1">
        <v>0</v>
      </c>
      <c r="G120" s="2">
        <f t="shared" si="0"/>
        <v>745.82536000000005</v>
      </c>
      <c r="H120" s="2">
        <f t="shared" si="1"/>
        <v>0.67000000000030013</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2986.26</v>
      </c>
      <c r="D124" s="1">
        <f>'PR-RAS'!E128</f>
        <v>1640.59</v>
      </c>
      <c r="E124" s="1">
        <v>0</v>
      </c>
      <c r="F124" s="1">
        <v>0</v>
      </c>
      <c r="G124" s="2">
        <f t="shared" si="0"/>
        <v>770.89512000000002</v>
      </c>
      <c r="H124" s="2">
        <f t="shared" si="1"/>
        <v>0.67000000000030013</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2986.26</v>
      </c>
      <c r="D125" s="1">
        <f>'PR-RAS'!E129</f>
        <v>0</v>
      </c>
      <c r="E125" s="1">
        <v>0</v>
      </c>
      <c r="F125" s="1">
        <v>0</v>
      </c>
      <c r="G125" s="2">
        <f t="shared" si="0"/>
        <v>370.29624000000001</v>
      </c>
      <c r="H125" s="2">
        <f t="shared" si="1"/>
        <v>0.26000000000021828</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1640.59</v>
      </c>
      <c r="E126" s="1">
        <v>0</v>
      </c>
      <c r="F126" s="1">
        <v>0</v>
      </c>
      <c r="G126" s="2">
        <f t="shared" si="0"/>
        <v>410.14749999999998</v>
      </c>
      <c r="H126" s="2">
        <f t="shared" si="1"/>
        <v>0.41000000000008185</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756.52</v>
      </c>
      <c r="D135" s="1">
        <f>'PR-RAS'!E139</f>
        <v>780</v>
      </c>
      <c r="E135" s="1">
        <v>0</v>
      </c>
      <c r="F135" s="1">
        <v>0</v>
      </c>
      <c r="G135" s="2">
        <f t="shared" si="0"/>
        <v>310.41368</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756.52</v>
      </c>
      <c r="D136" s="1">
        <f>'PR-RAS'!E140</f>
        <v>780</v>
      </c>
      <c r="E136" s="1">
        <v>0</v>
      </c>
      <c r="F136" s="1">
        <v>0</v>
      </c>
      <c r="G136" s="2">
        <f t="shared" si="0"/>
        <v>312.73020000000002</v>
      </c>
      <c r="H136" s="2">
        <f t="shared" si="1"/>
        <v>0.48000000000001819</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756.52</v>
      </c>
      <c r="D145" s="1">
        <f>'PR-RAS'!E149</f>
        <v>780</v>
      </c>
      <c r="E145" s="1">
        <v>0</v>
      </c>
      <c r="F145" s="1">
        <v>0</v>
      </c>
      <c r="G145" s="2">
        <f t="shared" si="0"/>
        <v>333.57887999999997</v>
      </c>
      <c r="H145" s="2">
        <f t="shared" si="1"/>
        <v>0.48000000000001819</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1129362.9000000001</v>
      </c>
      <c r="D147" s="1">
        <f>'PR-RAS'!E151</f>
        <v>1252600.05</v>
      </c>
      <c r="E147" s="1">
        <v>0</v>
      </c>
      <c r="F147" s="1">
        <v>0</v>
      </c>
      <c r="G147" s="2">
        <f t="shared" si="0"/>
        <v>530646.19799999997</v>
      </c>
      <c r="H147" s="2">
        <f t="shared" si="1"/>
        <v>0.14999999990686774</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370722.41</v>
      </c>
      <c r="D148" s="1">
        <f>'PR-RAS'!E152</f>
        <v>446322.35</v>
      </c>
      <c r="E148" s="1">
        <v>0</v>
      </c>
      <c r="F148" s="1">
        <v>0</v>
      </c>
      <c r="G148" s="2">
        <f t="shared" si="0"/>
        <v>185714.96516999998</v>
      </c>
      <c r="H148" s="2">
        <f t="shared" si="1"/>
        <v>0.75999999995110556</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314533.12</v>
      </c>
      <c r="D149" s="1">
        <f>'PR-RAS'!E153</f>
        <v>372711.17</v>
      </c>
      <c r="E149" s="1">
        <v>0</v>
      </c>
      <c r="F149" s="1">
        <v>0</v>
      </c>
      <c r="G149" s="2">
        <f t="shared" si="0"/>
        <v>156873.40807999999</v>
      </c>
      <c r="H149" s="2">
        <f t="shared" si="1"/>
        <v>0.28999999997904524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314533.12</v>
      </c>
      <c r="D150" s="1">
        <f>'PR-RAS'!E154</f>
        <v>372711.17</v>
      </c>
      <c r="E150" s="1">
        <v>0</v>
      </c>
      <c r="F150" s="1">
        <v>0</v>
      </c>
      <c r="G150" s="2">
        <f t="shared" si="0"/>
        <v>157933.36353999999</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5458.23</v>
      </c>
      <c r="D154" s="1">
        <f>'PR-RAS'!E158</f>
        <v>13633.58</v>
      </c>
      <c r="E154" s="1">
        <v>0</v>
      </c>
      <c r="F154" s="1">
        <v>0</v>
      </c>
      <c r="G154" s="2">
        <f t="shared" si="0"/>
        <v>5006.9846699999998</v>
      </c>
      <c r="H154" s="2">
        <f t="shared" si="1"/>
        <v>0.6499999999996362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50731.06</v>
      </c>
      <c r="D155" s="1">
        <f>'PR-RAS'!E159</f>
        <v>59977.599999999999</v>
      </c>
      <c r="E155" s="1">
        <v>0</v>
      </c>
      <c r="F155" s="1">
        <v>0</v>
      </c>
      <c r="G155" s="2">
        <f t="shared" si="0"/>
        <v>26285.68404</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50731.06</v>
      </c>
      <c r="D157" s="1">
        <f>'PR-RAS'!E161</f>
        <v>59977.599999999999</v>
      </c>
      <c r="E157" s="1">
        <v>0</v>
      </c>
      <c r="F157" s="1">
        <v>0</v>
      </c>
      <c r="G157" s="2">
        <f t="shared" si="0"/>
        <v>26627.056560000001</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523212.43000000005</v>
      </c>
      <c r="D159" s="1">
        <f>'PR-RAS'!E163</f>
        <v>506541.55000000005</v>
      </c>
      <c r="E159" s="1">
        <v>0</v>
      </c>
      <c r="F159" s="1">
        <v>0</v>
      </c>
      <c r="G159" s="2">
        <f t="shared" si="0"/>
        <v>242734.69374000005</v>
      </c>
      <c r="H159" s="2">
        <f t="shared" si="1"/>
        <v>0.88000000000465661</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9700.34</v>
      </c>
      <c r="D160" s="1">
        <f>'PR-RAS'!E164</f>
        <v>11672.74</v>
      </c>
      <c r="E160" s="1">
        <v>0</v>
      </c>
      <c r="F160" s="1">
        <v>0</v>
      </c>
      <c r="G160" s="2">
        <f t="shared" si="0"/>
        <v>5254.2853800000003</v>
      </c>
      <c r="H160" s="2">
        <f t="shared" si="1"/>
        <v>0.6000000000003638</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1451.24</v>
      </c>
      <c r="D161" s="1">
        <f>'PR-RAS'!E165</f>
        <v>1837.78</v>
      </c>
      <c r="E161" s="1">
        <v>0</v>
      </c>
      <c r="F161" s="1">
        <v>0</v>
      </c>
      <c r="G161" s="2">
        <f t="shared" si="0"/>
        <v>820.28800000000001</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5937.4</v>
      </c>
      <c r="D162" s="1">
        <f>'PR-RAS'!E166</f>
        <v>5802.05</v>
      </c>
      <c r="E162" s="1">
        <v>0</v>
      </c>
      <c r="F162" s="1">
        <v>0</v>
      </c>
      <c r="G162" s="2">
        <f t="shared" si="0"/>
        <v>2824.1815000000001</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1446.61</v>
      </c>
      <c r="D163" s="1">
        <f>'PR-RAS'!E167</f>
        <v>2914.89</v>
      </c>
      <c r="E163" s="1">
        <v>0</v>
      </c>
      <c r="F163" s="1">
        <v>0</v>
      </c>
      <c r="G163" s="2">
        <f t="shared" si="0"/>
        <v>1178.7751799999999</v>
      </c>
      <c r="H163" s="2">
        <f t="shared" si="1"/>
        <v>0.50000000000022737</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865.09</v>
      </c>
      <c r="D164" s="1">
        <f>'PR-RAS'!E168</f>
        <v>1118.02</v>
      </c>
      <c r="E164" s="1">
        <v>0</v>
      </c>
      <c r="F164" s="1">
        <v>0</v>
      </c>
      <c r="G164" s="2">
        <f t="shared" si="0"/>
        <v>505.48419000000001</v>
      </c>
      <c r="H164" s="2">
        <f t="shared" si="1"/>
        <v>0.11000000000001364</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173526.65000000002</v>
      </c>
      <c r="D165" s="1">
        <f>'PR-RAS'!E169</f>
        <v>134643.07000000004</v>
      </c>
      <c r="E165" s="1">
        <v>0</v>
      </c>
      <c r="F165" s="1">
        <v>0</v>
      </c>
      <c r="G165" s="2">
        <f t="shared" si="0"/>
        <v>72621.297560000021</v>
      </c>
      <c r="H165" s="2">
        <f t="shared" si="1"/>
        <v>0.42000000001280569</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20981.93</v>
      </c>
      <c r="D166" s="1">
        <f>'PR-RAS'!E170</f>
        <v>20458.580000000002</v>
      </c>
      <c r="E166" s="1">
        <v>0</v>
      </c>
      <c r="F166" s="1">
        <v>0</v>
      </c>
      <c r="G166" s="2">
        <f t="shared" si="0"/>
        <v>10213.349850000001</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21272.560000000001</v>
      </c>
      <c r="D167" s="1">
        <f>'PR-RAS'!E171</f>
        <v>26293.58</v>
      </c>
      <c r="E167" s="1">
        <v>0</v>
      </c>
      <c r="F167" s="1">
        <v>0</v>
      </c>
      <c r="G167" s="2">
        <f t="shared" si="0"/>
        <v>12260.713520000001</v>
      </c>
      <c r="H167" s="2">
        <f t="shared" si="1"/>
        <v>0.8599999999969441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73383.06</v>
      </c>
      <c r="D168" s="1">
        <f>'PR-RAS'!E172</f>
        <v>51248.38</v>
      </c>
      <c r="E168" s="1">
        <v>0</v>
      </c>
      <c r="F168" s="1">
        <v>0</v>
      </c>
      <c r="G168" s="2">
        <f t="shared" si="0"/>
        <v>29371.929940000002</v>
      </c>
      <c r="H168" s="2">
        <f t="shared" si="1"/>
        <v>0.43999999999505235</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43759.64</v>
      </c>
      <c r="D169" s="1">
        <f>'PR-RAS'!E173</f>
        <v>33457.07</v>
      </c>
      <c r="E169" s="1">
        <v>0</v>
      </c>
      <c r="F169" s="1">
        <v>0</v>
      </c>
      <c r="G169" s="2">
        <f t="shared" si="0"/>
        <v>18593.195040000002</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13230.23</v>
      </c>
      <c r="D170" s="1">
        <f>'PR-RAS'!E174</f>
        <v>971.7</v>
      </c>
      <c r="E170" s="1">
        <v>0</v>
      </c>
      <c r="F170" s="1">
        <v>0</v>
      </c>
      <c r="G170" s="2">
        <f t="shared" si="0"/>
        <v>2564.3434700000003</v>
      </c>
      <c r="H170" s="2">
        <f t="shared" si="1"/>
        <v>0.52999999999951797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899.23</v>
      </c>
      <c r="D172" s="1">
        <f>'PR-RAS'!E176</f>
        <v>2213.7600000000002</v>
      </c>
      <c r="E172" s="1">
        <v>0</v>
      </c>
      <c r="F172" s="1">
        <v>0</v>
      </c>
      <c r="G172" s="2">
        <f t="shared" si="0"/>
        <v>910.87425000000007</v>
      </c>
      <c r="H172" s="2">
        <f t="shared" si="1"/>
        <v>0.46999999999979991</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283586.80000000005</v>
      </c>
      <c r="D173" s="1">
        <f>'PR-RAS'!E177</f>
        <v>307794.71000000002</v>
      </c>
      <c r="E173" s="1">
        <v>0</v>
      </c>
      <c r="F173" s="1">
        <v>0</v>
      </c>
      <c r="G173" s="2">
        <f t="shared" si="0"/>
        <v>154658.30984</v>
      </c>
      <c r="H173" s="2">
        <f t="shared" si="1"/>
        <v>0.48999999993247911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11439.35</v>
      </c>
      <c r="D174" s="1">
        <f>'PR-RAS'!E178</f>
        <v>10743.5</v>
      </c>
      <c r="E174" s="1">
        <v>0</v>
      </c>
      <c r="F174" s="1">
        <v>0</v>
      </c>
      <c r="G174" s="2">
        <f t="shared" si="0"/>
        <v>5696.2585499999996</v>
      </c>
      <c r="H174" s="2">
        <f t="shared" si="1"/>
        <v>0.8500000000003638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116602.59</v>
      </c>
      <c r="D175" s="1">
        <f>'PR-RAS'!E179</f>
        <v>139764.03</v>
      </c>
      <c r="E175" s="1">
        <v>0</v>
      </c>
      <c r="F175" s="1">
        <v>0</v>
      </c>
      <c r="G175" s="2">
        <f t="shared" si="0"/>
        <v>68926.733099999998</v>
      </c>
      <c r="H175" s="2">
        <f t="shared" si="1"/>
        <v>0.44000000000232831</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405.07</v>
      </c>
      <c r="D176" s="1">
        <f>'PR-RAS'!E180</f>
        <v>1344.01</v>
      </c>
      <c r="E176" s="1">
        <v>0</v>
      </c>
      <c r="F176" s="1">
        <v>0</v>
      </c>
      <c r="G176" s="2">
        <f t="shared" si="0"/>
        <v>541.29075</v>
      </c>
      <c r="H176" s="2">
        <f t="shared" si="1"/>
        <v>7.9999999999984084E-2</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60104.9</v>
      </c>
      <c r="D177" s="1">
        <f>'PR-RAS'!E181</f>
        <v>59675.17</v>
      </c>
      <c r="E177" s="1">
        <v>0</v>
      </c>
      <c r="F177" s="1">
        <v>0</v>
      </c>
      <c r="G177" s="2">
        <f t="shared" si="0"/>
        <v>31584.122239999997</v>
      </c>
      <c r="H177" s="2">
        <f t="shared" si="1"/>
        <v>0.26999999999679858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1108.71</v>
      </c>
      <c r="D178" s="1">
        <f>'PR-RAS'!E182</f>
        <v>750</v>
      </c>
      <c r="E178" s="1">
        <v>0</v>
      </c>
      <c r="F178" s="1">
        <v>0</v>
      </c>
      <c r="G178" s="2">
        <f t="shared" si="0"/>
        <v>461.74167</v>
      </c>
      <c r="H178" s="2">
        <f t="shared" si="1"/>
        <v>0.28999999999996362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2687.07</v>
      </c>
      <c r="D179" s="1">
        <f>'PR-RAS'!E183</f>
        <v>2832.56</v>
      </c>
      <c r="E179" s="1">
        <v>0</v>
      </c>
      <c r="F179" s="1">
        <v>0</v>
      </c>
      <c r="G179" s="2">
        <f t="shared" si="0"/>
        <v>1486.6898200000001</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33461.83</v>
      </c>
      <c r="D180" s="1">
        <f>'PR-RAS'!E184</f>
        <v>35892.36</v>
      </c>
      <c r="E180" s="1">
        <v>0</v>
      </c>
      <c r="F180" s="1">
        <v>0</v>
      </c>
      <c r="G180" s="2">
        <f t="shared" si="0"/>
        <v>18839.132450000001</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33615.599999999999</v>
      </c>
      <c r="D181" s="1">
        <f>'PR-RAS'!E185</f>
        <v>25917.09</v>
      </c>
      <c r="E181" s="1">
        <v>0</v>
      </c>
      <c r="F181" s="1">
        <v>0</v>
      </c>
      <c r="G181" s="2">
        <f t="shared" si="0"/>
        <v>15380.9604</v>
      </c>
      <c r="H181" s="2">
        <f t="shared" si="1"/>
        <v>0.49000000000160071</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24161.68</v>
      </c>
      <c r="D182" s="1">
        <f>'PR-RAS'!E186</f>
        <v>30875.99</v>
      </c>
      <c r="E182" s="1">
        <v>0</v>
      </c>
      <c r="F182" s="1">
        <v>0</v>
      </c>
      <c r="G182" s="2">
        <f t="shared" si="0"/>
        <v>15550.372460000001</v>
      </c>
      <c r="H182" s="2">
        <f t="shared" si="1"/>
        <v>0.32999999999810825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56398.64</v>
      </c>
      <c r="D184" s="1">
        <f>'PR-RAS'!E188</f>
        <v>52431.03</v>
      </c>
      <c r="E184" s="1">
        <v>0</v>
      </c>
      <c r="F184" s="1">
        <v>0</v>
      </c>
      <c r="G184" s="2">
        <f t="shared" si="0"/>
        <v>29510.7081</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945.85</v>
      </c>
      <c r="D186" s="1">
        <f>'PR-RAS'!E190</f>
        <v>2892.8</v>
      </c>
      <c r="E186" s="1">
        <v>0</v>
      </c>
      <c r="F186" s="1">
        <v>0</v>
      </c>
      <c r="G186" s="2">
        <f t="shared" si="0"/>
        <v>1245.31825</v>
      </c>
      <c r="H186" s="2">
        <f t="shared" si="1"/>
        <v>0.34999999999979536</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14379.67</v>
      </c>
      <c r="D187" s="1">
        <f>'PR-RAS'!E191</f>
        <v>21143.18</v>
      </c>
      <c r="E187" s="1">
        <v>0</v>
      </c>
      <c r="F187" s="1">
        <v>0</v>
      </c>
      <c r="G187" s="2">
        <f t="shared" si="0"/>
        <v>10539.881579999999</v>
      </c>
      <c r="H187" s="2">
        <f t="shared" si="1"/>
        <v>0.51000000000021828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2841.83</v>
      </c>
      <c r="D188" s="1">
        <f>'PR-RAS'!E192</f>
        <v>2901.84</v>
      </c>
      <c r="E188" s="1">
        <v>0</v>
      </c>
      <c r="F188" s="1">
        <v>0</v>
      </c>
      <c r="G188" s="2">
        <f t="shared" si="0"/>
        <v>1616.71037</v>
      </c>
      <c r="H188" s="2">
        <f t="shared" si="1"/>
        <v>0.32999999999992724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4601.6899999999996</v>
      </c>
      <c r="D189" s="1">
        <f>'PR-RAS'!E193</f>
        <v>8258.64</v>
      </c>
      <c r="E189" s="1">
        <v>0</v>
      </c>
      <c r="F189" s="1">
        <v>0</v>
      </c>
      <c r="G189" s="2">
        <f t="shared" si="0"/>
        <v>3970.3663599999995</v>
      </c>
      <c r="H189" s="2">
        <f t="shared" si="1"/>
        <v>0.67000000000098225</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26769.41</v>
      </c>
      <c r="D190" s="1">
        <f>'PR-RAS'!E194</f>
        <v>11730.06</v>
      </c>
      <c r="E190" s="1">
        <v>0</v>
      </c>
      <c r="F190" s="1">
        <v>0</v>
      </c>
      <c r="G190" s="2">
        <f t="shared" si="0"/>
        <v>9493.3811700000006</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6860.19</v>
      </c>
      <c r="D191" s="1">
        <f>'PR-RAS'!E195</f>
        <v>5504.51</v>
      </c>
      <c r="E191" s="1">
        <v>0</v>
      </c>
      <c r="F191" s="1">
        <v>0</v>
      </c>
      <c r="G191" s="2">
        <f t="shared" si="0"/>
        <v>3395.1498999999999</v>
      </c>
      <c r="H191" s="2">
        <f t="shared" si="1"/>
        <v>0.67999999999938154</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9408.51</v>
      </c>
      <c r="D192" s="1">
        <f>'PR-RAS'!E196</f>
        <v>8283.94</v>
      </c>
      <c r="E192" s="1">
        <v>0</v>
      </c>
      <c r="F192" s="1">
        <v>0</v>
      </c>
      <c r="G192" s="2">
        <f t="shared" si="0"/>
        <v>4961.4904900000001</v>
      </c>
      <c r="H192" s="2">
        <f t="shared" si="1"/>
        <v>0.5499999999992724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9408.51</v>
      </c>
      <c r="D206" s="1">
        <f>'PR-RAS'!E210</f>
        <v>8283.94</v>
      </c>
      <c r="E206" s="1">
        <v>0</v>
      </c>
      <c r="F206" s="1">
        <v>0</v>
      </c>
      <c r="G206" s="2">
        <f t="shared" si="0"/>
        <v>5325.1599499999993</v>
      </c>
      <c r="H206" s="2">
        <f t="shared" si="1"/>
        <v>0.5499999999992724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3530.13</v>
      </c>
      <c r="D207" s="1">
        <f>'PR-RAS'!E211</f>
        <v>2840.98</v>
      </c>
      <c r="E207" s="1">
        <v>0</v>
      </c>
      <c r="F207" s="1">
        <v>0</v>
      </c>
      <c r="G207" s="2">
        <f t="shared" si="0"/>
        <v>1897.6905399999998</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1.02</v>
      </c>
      <c r="D208" s="1">
        <f>'PR-RAS'!E212</f>
        <v>0.01</v>
      </c>
      <c r="E208" s="1">
        <v>0</v>
      </c>
      <c r="F208" s="1">
        <v>0</v>
      </c>
      <c r="G208" s="2">
        <f t="shared" si="0"/>
        <v>0.21528</v>
      </c>
      <c r="H208" s="2">
        <f t="shared" si="1"/>
        <v>3.000000000000002E-2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0.24</v>
      </c>
      <c r="E209" s="1">
        <v>0</v>
      </c>
      <c r="F209" s="1">
        <v>0</v>
      </c>
      <c r="G209" s="2">
        <f t="shared" si="0"/>
        <v>9.9839999999999998E-2</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5877.36</v>
      </c>
      <c r="D210" s="1">
        <f>'PR-RAS'!E214</f>
        <v>5442.71</v>
      </c>
      <c r="E210" s="1">
        <v>0</v>
      </c>
      <c r="F210" s="1">
        <v>0</v>
      </c>
      <c r="G210" s="2">
        <f t="shared" si="0"/>
        <v>3503.4210199999998</v>
      </c>
      <c r="H210" s="2">
        <f t="shared" si="1"/>
        <v>0.6499999999996362</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3110.69</v>
      </c>
      <c r="D211" s="1">
        <f>'PR-RAS'!E215</f>
        <v>3906.56</v>
      </c>
      <c r="E211" s="1">
        <v>0</v>
      </c>
      <c r="F211" s="1">
        <v>0</v>
      </c>
      <c r="G211" s="2">
        <f t="shared" si="0"/>
        <v>2294.0000999999997</v>
      </c>
      <c r="H211" s="2">
        <f t="shared" si="1"/>
        <v>0.75</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3110.69</v>
      </c>
      <c r="D215" s="1">
        <f>'PR-RAS'!E219</f>
        <v>3906.56</v>
      </c>
      <c r="E215" s="1">
        <v>0</v>
      </c>
      <c r="F215" s="1">
        <v>0</v>
      </c>
      <c r="G215" s="2">
        <f t="shared" si="0"/>
        <v>2337.6953399999998</v>
      </c>
      <c r="H215" s="2">
        <f t="shared" si="1"/>
        <v>0.75</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3110.69</v>
      </c>
      <c r="D217" s="1">
        <f>'PR-RAS'!E221</f>
        <v>3906.56</v>
      </c>
      <c r="E217" s="1">
        <v>0</v>
      </c>
      <c r="F217" s="1">
        <v>0</v>
      </c>
      <c r="G217" s="2">
        <f t="shared" si="0"/>
        <v>2359.5429599999998</v>
      </c>
      <c r="H217" s="2">
        <f t="shared" si="1"/>
        <v>0.75</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7699.79</v>
      </c>
      <c r="D220" s="1">
        <f>'PR-RAS'!E224</f>
        <v>27399.440000000002</v>
      </c>
      <c r="E220" s="1">
        <v>0</v>
      </c>
      <c r="F220" s="1">
        <v>0</v>
      </c>
      <c r="G220" s="2">
        <f t="shared" si="0"/>
        <v>13687.208730000002</v>
      </c>
      <c r="H220" s="2">
        <f t="shared" si="1"/>
        <v>0.65000000000236469</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7699.79</v>
      </c>
      <c r="D227" s="1">
        <f>'PR-RAS'!E231</f>
        <v>27399.440000000002</v>
      </c>
      <c r="E227" s="1">
        <v>0</v>
      </c>
      <c r="F227" s="1">
        <v>0</v>
      </c>
      <c r="G227" s="2">
        <f t="shared" si="0"/>
        <v>14124.699420000001</v>
      </c>
      <c r="H227" s="2">
        <f t="shared" si="1"/>
        <v>0.65000000000236469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2556.09</v>
      </c>
      <c r="D228" s="1">
        <f>'PR-RAS'!E232</f>
        <v>14593.11</v>
      </c>
      <c r="E228" s="1">
        <v>0</v>
      </c>
      <c r="F228" s="1">
        <v>0</v>
      </c>
      <c r="G228" s="2">
        <f t="shared" si="0"/>
        <v>7205.5043700000006</v>
      </c>
      <c r="H228" s="2">
        <f t="shared" si="1"/>
        <v>0.2000000000007276</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5143.7</v>
      </c>
      <c r="D229" s="1">
        <f>'PR-RAS'!E233</f>
        <v>12806.33</v>
      </c>
      <c r="E229" s="1">
        <v>0</v>
      </c>
      <c r="F229" s="1">
        <v>0</v>
      </c>
      <c r="G229" s="2">
        <f t="shared" si="0"/>
        <v>7012.4500800000005</v>
      </c>
      <c r="H229" s="2">
        <f t="shared" si="1"/>
        <v>0.63000000000010914</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43327.97</v>
      </c>
      <c r="D248" s="1">
        <f>'PR-RAS'!E252</f>
        <v>45541.59</v>
      </c>
      <c r="E248" s="1">
        <v>0</v>
      </c>
      <c r="F248" s="1">
        <v>0</v>
      </c>
      <c r="G248" s="2">
        <f t="shared" si="0"/>
        <v>33199.554049999999</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43327.97</v>
      </c>
      <c r="D255" s="1">
        <f>'PR-RAS'!E259</f>
        <v>45541.59</v>
      </c>
      <c r="E255" s="1">
        <v>0</v>
      </c>
      <c r="F255" s="1">
        <v>0</v>
      </c>
      <c r="G255" s="2">
        <f t="shared" si="0"/>
        <v>34140.432099999998</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32060.05</v>
      </c>
      <c r="D256" s="1">
        <f>'PR-RAS'!E260</f>
        <v>34277.599999999999</v>
      </c>
      <c r="E256" s="1">
        <v>0</v>
      </c>
      <c r="F256" s="1">
        <v>0</v>
      </c>
      <c r="G256" s="2">
        <f t="shared" si="0"/>
        <v>25656.888750000002</v>
      </c>
      <c r="H256" s="2">
        <f t="shared" si="1"/>
        <v>0.4500000000007276</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11267.92</v>
      </c>
      <c r="D257" s="1">
        <f>'PR-RAS'!E261</f>
        <v>11263.99</v>
      </c>
      <c r="E257" s="1">
        <v>0</v>
      </c>
      <c r="F257" s="1">
        <v>0</v>
      </c>
      <c r="G257" s="2">
        <f t="shared" si="0"/>
        <v>8651.7504000000008</v>
      </c>
      <c r="H257" s="2">
        <f t="shared" si="1"/>
        <v>9.0000000000145519E-2</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171881.1</v>
      </c>
      <c r="D259" s="1">
        <f>'PR-RAS'!E263</f>
        <v>214604.62</v>
      </c>
      <c r="E259" s="1">
        <v>0</v>
      </c>
      <c r="F259" s="1">
        <v>0</v>
      </c>
      <c r="G259" s="2">
        <f t="shared" si="0"/>
        <v>155081.30771999998</v>
      </c>
      <c r="H259" s="2">
        <f t="shared" si="1"/>
        <v>0.48000000001047738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171632.91</v>
      </c>
      <c r="D260" s="1">
        <f>'PR-RAS'!E264</f>
        <v>214604.62</v>
      </c>
      <c r="E260" s="1">
        <v>0</v>
      </c>
      <c r="F260" s="1">
        <v>0</v>
      </c>
      <c r="G260" s="2">
        <f t="shared" si="0"/>
        <v>155618.11685000002</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171632.91</v>
      </c>
      <c r="D261" s="1">
        <f>'PR-RAS'!E265</f>
        <v>214604.62</v>
      </c>
      <c r="E261" s="1">
        <v>0</v>
      </c>
      <c r="F261" s="1">
        <v>0</v>
      </c>
      <c r="G261" s="2">
        <f t="shared" si="0"/>
        <v>156218.959</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248.19</v>
      </c>
      <c r="D269" s="1">
        <f>'PR-RAS'!E273</f>
        <v>0</v>
      </c>
      <c r="E269" s="1">
        <v>0</v>
      </c>
      <c r="F269" s="1">
        <v>0</v>
      </c>
      <c r="G269" s="2">
        <f t="shared" si="8"/>
        <v>66.514920000000004</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248.19</v>
      </c>
      <c r="D270" s="1">
        <f>'PR-RAS'!E274</f>
        <v>0</v>
      </c>
      <c r="E270" s="1">
        <v>0</v>
      </c>
      <c r="F270" s="1">
        <v>0</v>
      </c>
      <c r="G270" s="2">
        <f t="shared" si="8"/>
        <v>66.763109999999998</v>
      </c>
      <c r="H270" s="2">
        <f t="shared" si="9"/>
        <v>0.18999999999999773</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1129362.9000000001</v>
      </c>
      <c r="D285" s="1">
        <f>'PR-RAS'!E289</f>
        <v>1252600.05</v>
      </c>
      <c r="E285" s="1">
        <v>0</v>
      </c>
      <c r="F285" s="1">
        <v>0</v>
      </c>
      <c r="G285" s="2">
        <f t="shared" si="8"/>
        <v>1032215.8919999999</v>
      </c>
      <c r="H285" s="2">
        <f t="shared" si="9"/>
        <v>0.14999999990686774</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435573.14999999991</v>
      </c>
      <c r="D286" s="1">
        <f>'PR-RAS'!E290</f>
        <v>698600.33999999985</v>
      </c>
      <c r="E286" s="1">
        <v>0</v>
      </c>
      <c r="F286" s="1">
        <v>0</v>
      </c>
      <c r="G286" s="2">
        <f t="shared" si="8"/>
        <v>522340.54154999985</v>
      </c>
      <c r="H286" s="2">
        <f t="shared" si="9"/>
        <v>0.48999999975785613</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3857588.15</v>
      </c>
      <c r="D288" s="1">
        <f>'PR-RAS'!E292</f>
        <v>4196379.04</v>
      </c>
      <c r="E288" s="1">
        <v>0</v>
      </c>
      <c r="F288" s="1">
        <v>0</v>
      </c>
      <c r="G288" s="2">
        <f t="shared" si="8"/>
        <v>3515849.3680099999</v>
      </c>
      <c r="H288" s="2">
        <f t="shared" si="9"/>
        <v>0.18999999994412065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32507.77</v>
      </c>
      <c r="D290" s="1">
        <f>'PR-RAS'!E294</f>
        <v>0</v>
      </c>
      <c r="E290" s="1">
        <v>0</v>
      </c>
      <c r="F290" s="1">
        <v>0</v>
      </c>
      <c r="G290" s="2">
        <f t="shared" si="8"/>
        <v>9394.7455300000001</v>
      </c>
      <c r="H290" s="2">
        <f t="shared" si="9"/>
        <v>0.22999999999956344</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338864.49</v>
      </c>
      <c r="D293" s="1">
        <f>'PR-RAS'!E298</f>
        <v>103169.06</v>
      </c>
      <c r="E293" s="1">
        <v>0</v>
      </c>
      <c r="F293" s="1">
        <v>0</v>
      </c>
      <c r="G293" s="2">
        <f t="shared" si="8"/>
        <v>159199.16211999999</v>
      </c>
      <c r="H293" s="2">
        <f t="shared" si="9"/>
        <v>0.54999999998835847</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337935.43</v>
      </c>
      <c r="D294" s="1">
        <f>'PR-RAS'!E299</f>
        <v>102719.06</v>
      </c>
      <c r="E294" s="1">
        <v>0</v>
      </c>
      <c r="F294" s="1">
        <v>0</v>
      </c>
      <c r="G294" s="2">
        <f t="shared" si="8"/>
        <v>159208.45015000002</v>
      </c>
      <c r="H294" s="2">
        <f t="shared" si="9"/>
        <v>0.48999999999068677</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337935.43</v>
      </c>
      <c r="D295" s="1">
        <f>'PR-RAS'!E300</f>
        <v>102719.06</v>
      </c>
      <c r="E295" s="1">
        <v>0</v>
      </c>
      <c r="F295" s="1">
        <v>0</v>
      </c>
      <c r="G295" s="2">
        <f t="shared" si="8"/>
        <v>159751.82370000001</v>
      </c>
      <c r="H295" s="2">
        <f t="shared" si="9"/>
        <v>0.48999999999068677</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337935.43</v>
      </c>
      <c r="D296" s="1">
        <f>'PR-RAS'!E301</f>
        <v>102719.06</v>
      </c>
      <c r="E296" s="1">
        <v>0</v>
      </c>
      <c r="F296" s="1">
        <v>0</v>
      </c>
      <c r="G296" s="2">
        <f t="shared" si="8"/>
        <v>160295.19725</v>
      </c>
      <c r="H296" s="2">
        <f t="shared" si="9"/>
        <v>0.48999999999068677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929.06</v>
      </c>
      <c r="D306" s="1">
        <f>'PR-RAS'!E311</f>
        <v>450</v>
      </c>
      <c r="E306" s="1">
        <v>0</v>
      </c>
      <c r="F306" s="1">
        <v>0</v>
      </c>
      <c r="G306" s="2">
        <f t="shared" si="8"/>
        <v>557.86329999999998</v>
      </c>
      <c r="H306" s="2">
        <f t="shared" si="9"/>
        <v>5.999999999994543E-2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530.89</v>
      </c>
      <c r="D307" s="1">
        <f>'PR-RAS'!E312</f>
        <v>450</v>
      </c>
      <c r="E307" s="1">
        <v>0</v>
      </c>
      <c r="F307" s="1">
        <v>0</v>
      </c>
      <c r="G307" s="2">
        <f t="shared" si="8"/>
        <v>437.85233999999997</v>
      </c>
      <c r="H307" s="2">
        <f t="shared" si="9"/>
        <v>0.11000000000001364</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530.89</v>
      </c>
      <c r="D308" s="1">
        <f>'PR-RAS'!E313</f>
        <v>450</v>
      </c>
      <c r="E308" s="1">
        <v>0</v>
      </c>
      <c r="F308" s="1">
        <v>0</v>
      </c>
      <c r="G308" s="2">
        <f t="shared" si="8"/>
        <v>439.28322999999995</v>
      </c>
      <c r="H308" s="2">
        <f t="shared" si="9"/>
        <v>0.11000000000001364</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398.17</v>
      </c>
      <c r="D321" s="1">
        <f>'PR-RAS'!E326</f>
        <v>0</v>
      </c>
      <c r="E321" s="1">
        <v>0</v>
      </c>
      <c r="F321" s="1">
        <v>0</v>
      </c>
      <c r="G321" s="2">
        <f t="shared" si="8"/>
        <v>127.41440000000001</v>
      </c>
      <c r="H321" s="2">
        <f t="shared" si="9"/>
        <v>0.17000000000001592</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398.17</v>
      </c>
      <c r="D322" s="1">
        <f>'PR-RAS'!E327</f>
        <v>0</v>
      </c>
      <c r="E322" s="1">
        <v>0</v>
      </c>
      <c r="F322" s="1">
        <v>0</v>
      </c>
      <c r="G322" s="2">
        <f t="shared" si="8"/>
        <v>127.81257000000001</v>
      </c>
      <c r="H322" s="2">
        <f t="shared" si="9"/>
        <v>0.17000000000001592</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692624.36</v>
      </c>
      <c r="D345" s="1">
        <f>'PR-RAS'!E350</f>
        <v>521156.19999999995</v>
      </c>
      <c r="E345" s="1">
        <v>0</v>
      </c>
      <c r="F345" s="1">
        <v>0</v>
      </c>
      <c r="G345" s="2">
        <f t="shared" si="8"/>
        <v>596818.24543999985</v>
      </c>
      <c r="H345" s="2">
        <f t="shared" si="9"/>
        <v>0.55999999993946403</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230212.92</v>
      </c>
      <c r="D346" s="1">
        <f>'PR-RAS'!E351</f>
        <v>0</v>
      </c>
      <c r="E346" s="1">
        <v>0</v>
      </c>
      <c r="F346" s="1">
        <v>0</v>
      </c>
      <c r="G346" s="2">
        <f t="shared" si="8"/>
        <v>79423.457399999999</v>
      </c>
      <c r="H346" s="2">
        <f t="shared" si="9"/>
        <v>7.9999999987194315E-2</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230212.92</v>
      </c>
      <c r="D347" s="1">
        <f>'PR-RAS'!E352</f>
        <v>0</v>
      </c>
      <c r="E347" s="1">
        <v>0</v>
      </c>
      <c r="F347" s="1">
        <v>0</v>
      </c>
      <c r="G347" s="2">
        <f t="shared" si="8"/>
        <v>79653.670320000005</v>
      </c>
      <c r="H347" s="2">
        <f t="shared" si="9"/>
        <v>7.9999999987194315E-2</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230212.92</v>
      </c>
      <c r="D348" s="1">
        <f>'PR-RAS'!E353</f>
        <v>0</v>
      </c>
      <c r="E348" s="1">
        <v>0</v>
      </c>
      <c r="F348" s="1">
        <v>0</v>
      </c>
      <c r="G348" s="2">
        <f t="shared" si="8"/>
        <v>79883.883239999996</v>
      </c>
      <c r="H348" s="2">
        <f t="shared" si="9"/>
        <v>7.9999999987194315E-2</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384497.49</v>
      </c>
      <c r="D358" s="1">
        <f>'PR-RAS'!E363</f>
        <v>330581.63999999996</v>
      </c>
      <c r="E358" s="1">
        <v>0</v>
      </c>
      <c r="F358" s="1">
        <v>0</v>
      </c>
      <c r="G358" s="2">
        <f t="shared" si="8"/>
        <v>373300.89488999994</v>
      </c>
      <c r="H358" s="2">
        <f t="shared" si="9"/>
        <v>0.8500000000349246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283616.04000000004</v>
      </c>
      <c r="D359" s="1">
        <f>'PR-RAS'!E364</f>
        <v>275999.89999999997</v>
      </c>
      <c r="E359" s="1">
        <v>0</v>
      </c>
      <c r="F359" s="1">
        <v>0</v>
      </c>
      <c r="G359" s="2">
        <f t="shared" si="8"/>
        <v>299150.47071999998</v>
      </c>
      <c r="H359" s="2">
        <f t="shared" si="9"/>
        <v>0.1400000000721775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58727.97</v>
      </c>
      <c r="D361" s="1">
        <f>'PR-RAS'!E366</f>
        <v>137318.16</v>
      </c>
      <c r="E361" s="1">
        <v>0</v>
      </c>
      <c r="F361" s="1">
        <v>0</v>
      </c>
      <c r="G361" s="2">
        <f t="shared" si="8"/>
        <v>120011.1444</v>
      </c>
      <c r="H361" s="2">
        <f t="shared" si="9"/>
        <v>0.19000000000232831</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147971.35</v>
      </c>
      <c r="D362" s="1">
        <f>'PR-RAS'!E367</f>
        <v>125404.14</v>
      </c>
      <c r="E362" s="1">
        <v>0</v>
      </c>
      <c r="F362" s="1">
        <v>0</v>
      </c>
      <c r="G362" s="2">
        <f t="shared" si="8"/>
        <v>143959.44643000001</v>
      </c>
      <c r="H362" s="2">
        <f t="shared" si="9"/>
        <v>0.49000000000523869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76916.72</v>
      </c>
      <c r="D363" s="1">
        <f>'PR-RAS'!E368</f>
        <v>13277.6</v>
      </c>
      <c r="E363" s="1">
        <v>0</v>
      </c>
      <c r="F363" s="1">
        <v>0</v>
      </c>
      <c r="G363" s="2">
        <f t="shared" si="8"/>
        <v>37456.835039999998</v>
      </c>
      <c r="H363" s="2">
        <f t="shared" si="9"/>
        <v>0.67999999999847205</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36073.620000000003</v>
      </c>
      <c r="D364" s="1">
        <f>'PR-RAS'!E369</f>
        <v>11830.61</v>
      </c>
      <c r="E364" s="1">
        <v>0</v>
      </c>
      <c r="F364" s="1">
        <v>0</v>
      </c>
      <c r="G364" s="2">
        <f t="shared" si="8"/>
        <v>21683.746920000001</v>
      </c>
      <c r="H364" s="2">
        <f t="shared" si="9"/>
        <v>0.76999999999679858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5507.56</v>
      </c>
      <c r="D365" s="1">
        <f>'PR-RAS'!E370</f>
        <v>422.35</v>
      </c>
      <c r="E365" s="1">
        <v>0</v>
      </c>
      <c r="F365" s="1">
        <v>0</v>
      </c>
      <c r="G365" s="2">
        <f t="shared" si="8"/>
        <v>2312.22264</v>
      </c>
      <c r="H365" s="2">
        <f t="shared" si="9"/>
        <v>0.78999999999962256</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2611.59</v>
      </c>
      <c r="D366" s="1">
        <f>'PR-RAS'!E371</f>
        <v>31</v>
      </c>
      <c r="E366" s="1">
        <v>0</v>
      </c>
      <c r="F366" s="1">
        <v>0</v>
      </c>
      <c r="G366" s="2">
        <f t="shared" si="8"/>
        <v>975.86035000000004</v>
      </c>
      <c r="H366" s="2">
        <f t="shared" si="9"/>
        <v>0.40999999999985448</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729.98</v>
      </c>
      <c r="D367" s="1">
        <f>'PR-RAS'!E372</f>
        <v>740</v>
      </c>
      <c r="E367" s="1">
        <v>0</v>
      </c>
      <c r="F367" s="1">
        <v>0</v>
      </c>
      <c r="G367" s="2">
        <f t="shared" si="8"/>
        <v>808.85267999999996</v>
      </c>
      <c r="H367" s="2">
        <f t="shared" si="9"/>
        <v>1.999999999998181E-2</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27224.49</v>
      </c>
      <c r="D371" s="1">
        <f>'PR-RAS'!E376</f>
        <v>10637.26</v>
      </c>
      <c r="E371" s="1">
        <v>0</v>
      </c>
      <c r="F371" s="1">
        <v>0</v>
      </c>
      <c r="G371" s="2">
        <f t="shared" si="8"/>
        <v>17944.633700000002</v>
      </c>
      <c r="H371" s="2">
        <f t="shared" si="9"/>
        <v>0.75000000000181899</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3981.68</v>
      </c>
      <c r="D373" s="1">
        <f>'PR-RAS'!E378</f>
        <v>0</v>
      </c>
      <c r="E373" s="1">
        <v>0</v>
      </c>
      <c r="F373" s="1">
        <v>0</v>
      </c>
      <c r="G373" s="2">
        <f t="shared" si="8"/>
        <v>1481.1849599999998</v>
      </c>
      <c r="H373" s="2">
        <f t="shared" si="9"/>
        <v>0.32000000000016371</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3981.68</v>
      </c>
      <c r="D374" s="1">
        <f>'PR-RAS'!E379</f>
        <v>0</v>
      </c>
      <c r="E374" s="1">
        <v>0</v>
      </c>
      <c r="F374" s="1">
        <v>0</v>
      </c>
      <c r="G374" s="2">
        <f t="shared" si="8"/>
        <v>1485.1666399999999</v>
      </c>
      <c r="H374" s="2">
        <f t="shared" si="9"/>
        <v>0.32000000000016371</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4803.8500000000004</v>
      </c>
      <c r="D378" s="1">
        <f>'PR-RAS'!E383</f>
        <v>8004.4</v>
      </c>
      <c r="E378" s="1">
        <v>0</v>
      </c>
      <c r="F378" s="1">
        <v>0</v>
      </c>
      <c r="G378" s="2">
        <f t="shared" si="8"/>
        <v>7846.3690500000002</v>
      </c>
      <c r="H378" s="2">
        <f t="shared" si="9"/>
        <v>0.5499999999992724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4803.8500000000004</v>
      </c>
      <c r="D379" s="1">
        <f>'PR-RAS'!E384</f>
        <v>8004.4</v>
      </c>
      <c r="E379" s="1">
        <v>0</v>
      </c>
      <c r="F379" s="1">
        <v>0</v>
      </c>
      <c r="G379" s="2">
        <f t="shared" si="8"/>
        <v>7867.181700000001</v>
      </c>
      <c r="H379" s="2">
        <f t="shared" si="9"/>
        <v>0.5499999999992724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56022.3</v>
      </c>
      <c r="D386" s="1">
        <f>'PR-RAS'!E391</f>
        <v>34746.730000000003</v>
      </c>
      <c r="E386" s="1">
        <v>0</v>
      </c>
      <c r="F386" s="1">
        <v>0</v>
      </c>
      <c r="G386" s="2">
        <f t="shared" si="8"/>
        <v>48323.567600000002</v>
      </c>
      <c r="H386" s="2">
        <f t="shared" si="9"/>
        <v>0.56999999999970896</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2140.16</v>
      </c>
      <c r="D388" s="1">
        <f>'PR-RAS'!E393</f>
        <v>0</v>
      </c>
      <c r="E388" s="1">
        <v>0</v>
      </c>
      <c r="F388" s="1">
        <v>0</v>
      </c>
      <c r="G388" s="2">
        <f t="shared" si="8"/>
        <v>828.24191999999994</v>
      </c>
      <c r="H388" s="2">
        <f t="shared" si="9"/>
        <v>0.15999999999985448</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53882.14</v>
      </c>
      <c r="D389" s="1">
        <f>'PR-RAS'!E394</f>
        <v>34746.730000000003</v>
      </c>
      <c r="E389" s="1">
        <v>0</v>
      </c>
      <c r="F389" s="1">
        <v>0</v>
      </c>
      <c r="G389" s="2">
        <f t="shared" si="8"/>
        <v>47869.732800000005</v>
      </c>
      <c r="H389" s="2">
        <f t="shared" si="9"/>
        <v>0.4099999999962165</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77913.95</v>
      </c>
      <c r="D397" s="1">
        <f>'PR-RAS'!E402</f>
        <v>190574.56</v>
      </c>
      <c r="E397" s="1">
        <v>0</v>
      </c>
      <c r="F397" s="1">
        <v>0</v>
      </c>
      <c r="G397" s="2">
        <f t="shared" si="8"/>
        <v>181788.97572000002</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77913.95</v>
      </c>
      <c r="D398" s="1">
        <f>'PR-RAS'!E403</f>
        <v>190574.56</v>
      </c>
      <c r="E398" s="1">
        <v>0</v>
      </c>
      <c r="F398" s="1">
        <v>0</v>
      </c>
      <c r="G398" s="2">
        <f t="shared" si="8"/>
        <v>182248.03879000002</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353759.87</v>
      </c>
      <c r="D403" s="1">
        <f>'PR-RAS'!E408</f>
        <v>417987.13999999996</v>
      </c>
      <c r="E403" s="1">
        <v>0</v>
      </c>
      <c r="F403" s="1">
        <v>0</v>
      </c>
      <c r="G403" s="2">
        <f t="shared" si="8"/>
        <v>478273.12829999998</v>
      </c>
      <c r="H403" s="2">
        <f t="shared" si="9"/>
        <v>0.26999999996041879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3770862</v>
      </c>
      <c r="D405" s="1">
        <f>'PR-RAS'!E410</f>
        <v>4027793.71</v>
      </c>
      <c r="E405" s="1">
        <v>0</v>
      </c>
      <c r="F405" s="1">
        <v>0</v>
      </c>
      <c r="G405" s="2">
        <f t="shared" si="8"/>
        <v>4777885.56568</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1903800.54</v>
      </c>
      <c r="D407" s="1">
        <f>'PR-RAS'!E412</f>
        <v>2054369.45</v>
      </c>
      <c r="E407" s="1">
        <v>0</v>
      </c>
      <c r="F407" s="1">
        <v>0</v>
      </c>
      <c r="G407" s="2">
        <f t="shared" si="8"/>
        <v>2441091.0126399999</v>
      </c>
      <c r="H407" s="2">
        <f t="shared" si="9"/>
        <v>0.90999999991618097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1821987.2600000002</v>
      </c>
      <c r="D408" s="1">
        <f>'PR-RAS'!E413</f>
        <v>1773756.25</v>
      </c>
      <c r="E408" s="1">
        <v>0</v>
      </c>
      <c r="F408" s="1">
        <v>0</v>
      </c>
      <c r="G408" s="2">
        <f t="shared" si="8"/>
        <v>2185386.4023199999</v>
      </c>
      <c r="H408" s="2">
        <f t="shared" si="9"/>
        <v>0.51000000024214387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81813.279999999795</v>
      </c>
      <c r="D409" s="1">
        <f>'PR-RAS'!E414</f>
        <v>280613.19999999995</v>
      </c>
      <c r="E409" s="1">
        <v>0</v>
      </c>
      <c r="F409" s="1">
        <v>0</v>
      </c>
      <c r="G409" s="2">
        <f t="shared" si="8"/>
        <v>262360.18943999987</v>
      </c>
      <c r="H409" s="2">
        <f t="shared" si="9"/>
        <v>0.4799999997485429</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86726.149999999907</v>
      </c>
      <c r="D411" s="1">
        <f>'PR-RAS'!E416</f>
        <v>168585.33000000007</v>
      </c>
      <c r="E411" s="1">
        <v>0</v>
      </c>
      <c r="F411" s="1">
        <v>0</v>
      </c>
      <c r="G411" s="2">
        <f t="shared" si="8"/>
        <v>173797.69210000001</v>
      </c>
      <c r="H411" s="2">
        <f t="shared" si="9"/>
        <v>0.47999999998137355</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32507.77</v>
      </c>
      <c r="D413" s="1">
        <f>'PR-RAS'!E418</f>
        <v>0</v>
      </c>
      <c r="E413" s="1">
        <v>0</v>
      </c>
      <c r="F413" s="1">
        <v>0</v>
      </c>
      <c r="G413" s="2">
        <f t="shared" si="8"/>
        <v>13393.20124</v>
      </c>
      <c r="H413" s="2">
        <f t="shared" si="9"/>
        <v>0.22999999999956344</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1903800.54</v>
      </c>
      <c r="D633" s="1">
        <f>'PR-RAS'!E639</f>
        <v>2054369.45</v>
      </c>
      <c r="E633" s="1">
        <v>0</v>
      </c>
      <c r="F633" s="1">
        <v>0</v>
      </c>
      <c r="G633" s="2">
        <f t="shared" si="10"/>
        <v>3799924.9260799997</v>
      </c>
      <c r="H633" s="2">
        <f t="shared" si="11"/>
        <v>0.90999999991618097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1821987.2600000002</v>
      </c>
      <c r="D634" s="1">
        <f>'PR-RAS'!E640</f>
        <v>1773756.25</v>
      </c>
      <c r="E634" s="1">
        <v>0</v>
      </c>
      <c r="F634" s="1">
        <v>0</v>
      </c>
      <c r="G634" s="2">
        <f t="shared" si="10"/>
        <v>3398893.3480799999</v>
      </c>
      <c r="H634" s="2">
        <f t="shared" si="11"/>
        <v>0.51000000024214387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81813.279999999795</v>
      </c>
      <c r="D635" s="1">
        <f>'PR-RAS'!E641</f>
        <v>280613.19999999995</v>
      </c>
      <c r="E635" s="1">
        <v>0</v>
      </c>
      <c r="F635" s="1">
        <v>0</v>
      </c>
      <c r="G635" s="2">
        <f t="shared" si="10"/>
        <v>407687.15711999981</v>
      </c>
      <c r="H635" s="2">
        <f t="shared" si="11"/>
        <v>0.4799999997485429</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86726.149999999907</v>
      </c>
      <c r="D637" s="1">
        <f>'PR-RAS'!E643</f>
        <v>168585.33000000007</v>
      </c>
      <c r="E637" s="1">
        <v>0</v>
      </c>
      <c r="F637" s="1">
        <v>0</v>
      </c>
      <c r="G637" s="2">
        <f t="shared" si="10"/>
        <v>269598.37116000004</v>
      </c>
      <c r="H637" s="2">
        <f t="shared" si="11"/>
        <v>0.47999999998137355</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168539.4299999997</v>
      </c>
      <c r="D639" s="1">
        <f>'PR-RAS'!E645</f>
        <v>449198.53</v>
      </c>
      <c r="E639" s="1">
        <v>0</v>
      </c>
      <c r="F639" s="1">
        <v>0</v>
      </c>
      <c r="G639" s="2">
        <f t="shared" si="10"/>
        <v>680705.48061999981</v>
      </c>
      <c r="H639" s="2">
        <f t="shared" si="11"/>
        <v>0.8999999996740371</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18662.5</v>
      </c>
      <c r="D641" s="1">
        <f>'PR-RAS'!E647</f>
        <v>23621.14</v>
      </c>
      <c r="E641" s="1">
        <v>0</v>
      </c>
      <c r="F641" s="1">
        <v>0</v>
      </c>
      <c r="G641" s="2">
        <f t="shared" si="10"/>
        <v>42179.059200000003</v>
      </c>
      <c r="H641" s="2">
        <f t="shared" si="11"/>
        <v>0.63999999999941792</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127281.98</v>
      </c>
      <c r="D642" s="1">
        <f>'PR-RAS'!E649</f>
        <v>219471.73</v>
      </c>
      <c r="E642" s="1">
        <v>0</v>
      </c>
      <c r="F642" s="1">
        <v>0</v>
      </c>
      <c r="G642" s="2">
        <f t="shared" si="10"/>
        <v>362950.50704000005</v>
      </c>
      <c r="H642" s="2">
        <f t="shared" si="11"/>
        <v>0.28999999999359716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1730906.16</v>
      </c>
      <c r="D643" s="1">
        <f>'PR-RAS'!E650</f>
        <v>2237231.71</v>
      </c>
      <c r="E643" s="1">
        <v>0</v>
      </c>
      <c r="F643" s="1">
        <v>0</v>
      </c>
      <c r="G643" s="2">
        <f t="shared" si="10"/>
        <v>3983847.27036</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1638716.41</v>
      </c>
      <c r="D644" s="1">
        <f>'PR-RAS'!E651</f>
        <v>1903962.24</v>
      </c>
      <c r="E644" s="1">
        <v>0</v>
      </c>
      <c r="F644" s="1">
        <v>0</v>
      </c>
      <c r="G644" s="2">
        <f t="shared" si="10"/>
        <v>3502190.0922699999</v>
      </c>
      <c r="H644" s="2">
        <f t="shared" si="11"/>
        <v>0.64999999990686774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219471.72999999998</v>
      </c>
      <c r="D645" s="1">
        <f>'PR-RAS'!E652</f>
        <v>552741.19999999995</v>
      </c>
      <c r="E645" s="1">
        <v>0</v>
      </c>
      <c r="F645" s="1">
        <v>0</v>
      </c>
      <c r="G645" s="2">
        <f t="shared" si="10"/>
        <v>853270.45971999993</v>
      </c>
      <c r="H645" s="2">
        <f t="shared" si="11"/>
        <v>0.46999999997206032</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16</v>
      </c>
      <c r="D647" s="1">
        <f>'PR-RAS'!E654</f>
        <v>16</v>
      </c>
      <c r="E647" s="1">
        <v>0</v>
      </c>
      <c r="F647" s="1">
        <v>0</v>
      </c>
      <c r="G647" s="2">
        <f t="shared" si="10"/>
        <v>31.008000000000003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395.21</v>
      </c>
      <c r="E653" s="1">
        <v>0</v>
      </c>
      <c r="F653" s="1">
        <v>0</v>
      </c>
      <c r="G653" s="2">
        <f t="shared" si="10"/>
        <v>515.35383999999999</v>
      </c>
      <c r="H653" s="2">
        <f t="shared" si="11"/>
        <v>0.20999999999997954</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1160.1500000000001</v>
      </c>
      <c r="D654" s="1">
        <f>'PR-RAS'!E661</f>
        <v>47101.9</v>
      </c>
      <c r="E654" s="1">
        <v>0</v>
      </c>
      <c r="F654" s="1">
        <v>0</v>
      </c>
      <c r="G654" s="2">
        <f t="shared" si="10"/>
        <v>62272.659350000002</v>
      </c>
      <c r="H654" s="2">
        <f t="shared" si="11"/>
        <v>0.24999999999863576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8400.82</v>
      </c>
      <c r="D655" s="1">
        <f>'PR-RAS'!E662</f>
        <v>6808.8</v>
      </c>
      <c r="E655" s="1">
        <v>0</v>
      </c>
      <c r="F655" s="1">
        <v>0</v>
      </c>
      <c r="G655" s="2">
        <f t="shared" si="10"/>
        <v>14400.046679999999</v>
      </c>
      <c r="H655" s="2">
        <f t="shared" si="11"/>
        <v>0.38000000000010914</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32517.09</v>
      </c>
      <c r="D658" s="1">
        <f>'PR-RAS'!E665</f>
        <v>167596.70000000001</v>
      </c>
      <c r="E658" s="1">
        <v>0</v>
      </c>
      <c r="F658" s="1">
        <v>0</v>
      </c>
      <c r="G658" s="2">
        <f t="shared" si="10"/>
        <v>241585.79193000004</v>
      </c>
      <c r="H658" s="2">
        <f t="shared" si="11"/>
        <v>0.38999999998850399</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80794.509999999995</v>
      </c>
      <c r="D659" s="1">
        <f>'PR-RAS'!E666</f>
        <v>47625</v>
      </c>
      <c r="E659" s="1">
        <v>0</v>
      </c>
      <c r="F659" s="1">
        <v>0</v>
      </c>
      <c r="G659" s="2">
        <f t="shared" si="10"/>
        <v>115837.28758000002</v>
      </c>
      <c r="H659" s="2">
        <f t="shared" si="11"/>
        <v>0.49000000000523869</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716.75</v>
      </c>
      <c r="D668" s="1">
        <f>'PR-RAS'!E675</f>
        <v>13747.48</v>
      </c>
      <c r="E668" s="1">
        <v>0</v>
      </c>
      <c r="F668" s="1">
        <v>0</v>
      </c>
      <c r="G668" s="2">
        <f t="shared" si="10"/>
        <v>18817.210569999999</v>
      </c>
      <c r="H668" s="2">
        <f t="shared" si="11"/>
        <v>0.72999999999956344</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3981.68</v>
      </c>
      <c r="D670" s="1">
        <f>'PR-RAS'!E677</f>
        <v>9436.4599999999991</v>
      </c>
      <c r="E670" s="1">
        <v>0</v>
      </c>
      <c r="F670" s="1">
        <v>0</v>
      </c>
      <c r="G670" s="2">
        <f t="shared" si="10"/>
        <v>15289.7274</v>
      </c>
      <c r="H670" s="2">
        <f t="shared" si="11"/>
        <v>0.77999999999929059</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13723.54</v>
      </c>
      <c r="E691" s="1">
        <v>0</v>
      </c>
      <c r="F691" s="1">
        <v>0</v>
      </c>
      <c r="G691" s="2">
        <f t="shared" si="10"/>
        <v>18938.485199999999</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149304.82</v>
      </c>
      <c r="D703" s="1">
        <f>'PR-RAS'!E710</f>
        <v>139267.38</v>
      </c>
      <c r="E703" s="1">
        <v>0</v>
      </c>
      <c r="F703" s="1">
        <v>0</v>
      </c>
      <c r="G703" s="2">
        <f t="shared" si="10"/>
        <v>300343.38516000001</v>
      </c>
      <c r="H703" s="2">
        <f t="shared" si="11"/>
        <v>0.55999999999767169</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341.96</v>
      </c>
      <c r="E705" s="1">
        <v>0</v>
      </c>
      <c r="F705" s="1">
        <v>0</v>
      </c>
      <c r="G705" s="2">
        <f t="shared" si="10"/>
        <v>481.47967999999992</v>
      </c>
      <c r="H705" s="2">
        <f t="shared" si="11"/>
        <v>4.0000000000020464E-2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4533.58</v>
      </c>
      <c r="E709" s="1">
        <v>0</v>
      </c>
      <c r="F709" s="1">
        <v>0</v>
      </c>
      <c r="G709" s="2">
        <f t="shared" si="10"/>
        <v>6419.5492799999993</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5937.4</v>
      </c>
      <c r="D711" s="1">
        <f>'PR-RAS'!E718</f>
        <v>5802.05</v>
      </c>
      <c r="E711" s="1">
        <v>0</v>
      </c>
      <c r="F711" s="1">
        <v>0</v>
      </c>
      <c r="G711" s="2">
        <f t="shared" si="10"/>
        <v>12454.465</v>
      </c>
      <c r="H711" s="2">
        <f t="shared" si="11"/>
        <v>0.4499999999998181</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1959.62</v>
      </c>
      <c r="D713" s="1">
        <f>'PR-RAS'!E720</f>
        <v>2291.4899999999998</v>
      </c>
      <c r="E713" s="1">
        <v>0</v>
      </c>
      <c r="F713" s="1">
        <v>0</v>
      </c>
      <c r="G713" s="2">
        <f t="shared" si="10"/>
        <v>4658.3311999999996</v>
      </c>
      <c r="H713" s="2">
        <f t="shared" si="11"/>
        <v>0.86999999999989086</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6534.21</v>
      </c>
      <c r="D715" s="1">
        <f>'PR-RAS'!E722</f>
        <v>8871.17</v>
      </c>
      <c r="E715" s="1">
        <v>0</v>
      </c>
      <c r="F715" s="1">
        <v>0</v>
      </c>
      <c r="G715" s="2">
        <f t="shared" si="10"/>
        <v>17333.456699999999</v>
      </c>
      <c r="H715" s="2">
        <f t="shared" si="11"/>
        <v>0.38000000000010914</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689.6</v>
      </c>
      <c r="D719" s="1">
        <f>'PR-RAS'!E726</f>
        <v>713</v>
      </c>
      <c r="E719" s="1">
        <v>0</v>
      </c>
      <c r="F719" s="1">
        <v>0</v>
      </c>
      <c r="G719" s="2">
        <f t="shared" si="10"/>
        <v>1519.0007999999998</v>
      </c>
      <c r="H719" s="2">
        <f t="shared" si="11"/>
        <v>0.39999999999997726</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1839.38</v>
      </c>
      <c r="D756" s="1">
        <f>'PR-RAS'!E763</f>
        <v>845.63</v>
      </c>
      <c r="E756" s="1">
        <v>0</v>
      </c>
      <c r="F756" s="1">
        <v>0</v>
      </c>
      <c r="G756" s="2">
        <f t="shared" si="10"/>
        <v>2665.6332000000002</v>
      </c>
      <c r="H756" s="2">
        <f t="shared" si="11"/>
        <v>0.75000000000011369</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716.71</v>
      </c>
      <c r="D760" s="1">
        <f>'PR-RAS'!E767</f>
        <v>13747.48</v>
      </c>
      <c r="E760" s="1">
        <v>0</v>
      </c>
      <c r="F760" s="1">
        <v>0</v>
      </c>
      <c r="G760" s="2">
        <f t="shared" si="10"/>
        <v>21412.65753</v>
      </c>
      <c r="H760" s="2">
        <f t="shared" si="11"/>
        <v>0.76999999999952706</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5143.7</v>
      </c>
      <c r="D763" s="1">
        <f>'PR-RAS'!E770</f>
        <v>12806.33</v>
      </c>
      <c r="E763" s="1">
        <v>0</v>
      </c>
      <c r="F763" s="1">
        <v>0</v>
      </c>
      <c r="G763" s="2">
        <f t="shared" si="10"/>
        <v>23436.346320000001</v>
      </c>
      <c r="H763" s="2">
        <f t="shared" si="11"/>
        <v>0.63000000000010914</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2853.54</v>
      </c>
      <c r="D809" s="1">
        <f>'PR-RAS'!E816</f>
        <v>2708.93</v>
      </c>
      <c r="E809" s="1">
        <v>0</v>
      </c>
      <c r="F809" s="1">
        <v>0</v>
      </c>
      <c r="G809" s="2">
        <f t="shared" si="10"/>
        <v>6683.2912000000006</v>
      </c>
      <c r="H809" s="2">
        <f t="shared" si="11"/>
        <v>0.53000000000020009</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4334.26</v>
      </c>
      <c r="D810" s="1">
        <f>'PR-RAS'!E817</f>
        <v>7175.92</v>
      </c>
      <c r="E810" s="1">
        <v>0</v>
      </c>
      <c r="F810" s="1">
        <v>0</v>
      </c>
      <c r="G810" s="2">
        <f t="shared" ref="G810:G983" si="18">(B810/1000)*(C810*1+D810*2)</f>
        <v>15117.054899999999</v>
      </c>
      <c r="H810" s="2">
        <f t="shared" ref="H810:H1067" si="19">ABS(C810-ROUND(C810,0))+ABS(D810-ROUND(D810,0))</f>
        <v>0.34000000000014552</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14387.15</v>
      </c>
      <c r="D812" s="1">
        <f>'PR-RAS'!E819</f>
        <v>13376.79</v>
      </c>
      <c r="E812" s="1">
        <v>0</v>
      </c>
      <c r="F812" s="1">
        <v>0</v>
      </c>
      <c r="G812" s="2">
        <f t="shared" si="18"/>
        <v>33365.132030000008</v>
      </c>
      <c r="H812" s="2">
        <f t="shared" si="19"/>
        <v>0.35999999999876309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10485.1</v>
      </c>
      <c r="D814" s="1">
        <f>'PR-RAS'!E821</f>
        <v>11015.96</v>
      </c>
      <c r="E814" s="1">
        <v>0</v>
      </c>
      <c r="F814" s="1">
        <v>0</v>
      </c>
      <c r="G814" s="2">
        <f t="shared" si="18"/>
        <v>26436.337259999997</v>
      </c>
      <c r="H814" s="2">
        <f t="shared" si="19"/>
        <v>0.14000000000123691</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11267.92</v>
      </c>
      <c r="D821" s="1">
        <f>'PR-RAS'!E828</f>
        <v>11263.99</v>
      </c>
      <c r="E821" s="1">
        <v>0</v>
      </c>
      <c r="F821" s="1">
        <v>0</v>
      </c>
      <c r="G821" s="2">
        <f t="shared" si="18"/>
        <v>27712.637999999999</v>
      </c>
      <c r="H821" s="2">
        <f t="shared" si="19"/>
        <v>9.0000000000145519E-2</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10639633.220000001</v>
      </c>
      <c r="D984" s="6">
        <f>BILANCA!E6</f>
        <v>11474518.749999998</v>
      </c>
      <c r="E984" s="6">
        <v>0</v>
      </c>
      <c r="F984" s="6">
        <v>0</v>
      </c>
      <c r="G984" s="7">
        <f t="shared" ref="G984:G1241" si="22">B984/1000*C984+B984/500*D984</f>
        <v>33588.670720000002</v>
      </c>
      <c r="H984" s="7">
        <f t="shared" si="19"/>
        <v>0.4700000025331974</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8983316.540000001</v>
      </c>
      <c r="D985" s="1">
        <f>BILANCA!E7</f>
        <v>9404744.1699999981</v>
      </c>
      <c r="E985" s="1">
        <v>0</v>
      </c>
      <c r="F985" s="1">
        <v>0</v>
      </c>
      <c r="G985" s="2">
        <f t="shared" si="22"/>
        <v>55585.609759999992</v>
      </c>
      <c r="H985" s="2">
        <f t="shared" si="19"/>
        <v>0.62999999709427357</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4066421.84</v>
      </c>
      <c r="D986" s="1">
        <f>BILANCA!E8</f>
        <v>4170785.84</v>
      </c>
      <c r="E986" s="1">
        <v>0</v>
      </c>
      <c r="F986" s="1">
        <v>0</v>
      </c>
      <c r="G986" s="2">
        <f t="shared" si="22"/>
        <v>37223.980559999996</v>
      </c>
      <c r="H986" s="2">
        <f t="shared" si="19"/>
        <v>0.32000000029802322</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4066421.84</v>
      </c>
      <c r="D987" s="1">
        <f>BILANCA!E9</f>
        <v>4170785.84</v>
      </c>
      <c r="E987" s="1">
        <v>0</v>
      </c>
      <c r="F987" s="1">
        <v>0</v>
      </c>
      <c r="G987" s="2">
        <f t="shared" si="22"/>
        <v>49631.97408</v>
      </c>
      <c r="H987" s="2">
        <f t="shared" si="19"/>
        <v>0.32000000029802322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4675998.05</v>
      </c>
      <c r="D990" s="1">
        <f>BILANCA!E12</f>
        <v>4658171.3899999987</v>
      </c>
      <c r="E990" s="1">
        <v>0</v>
      </c>
      <c r="F990" s="1">
        <v>0</v>
      </c>
      <c r="G990" s="2">
        <f t="shared" si="22"/>
        <v>97946.385809999978</v>
      </c>
      <c r="H990" s="2">
        <f t="shared" si="19"/>
        <v>0.43999999854713678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4453244.21</v>
      </c>
      <c r="D991" s="1">
        <f>BILANCA!E13</f>
        <v>4450848.629999999</v>
      </c>
      <c r="E991" s="1">
        <v>0</v>
      </c>
      <c r="F991" s="1">
        <v>0</v>
      </c>
      <c r="G991" s="2">
        <f t="shared" si="22"/>
        <v>106839.53175999998</v>
      </c>
      <c r="H991" s="2">
        <f t="shared" si="19"/>
        <v>0.58000000100582838</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2702756.37</v>
      </c>
      <c r="D993" s="1">
        <f>BILANCA!E15</f>
        <v>2722310.28</v>
      </c>
      <c r="E993" s="1">
        <v>0</v>
      </c>
      <c r="F993" s="1">
        <v>0</v>
      </c>
      <c r="G993" s="2">
        <f t="shared" si="22"/>
        <v>81473.7693</v>
      </c>
      <c r="H993" s="2">
        <f t="shared" si="19"/>
        <v>0.64999999990686774</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1222739.77</v>
      </c>
      <c r="D994" s="1">
        <f>BILANCA!E16</f>
        <v>1349743.91</v>
      </c>
      <c r="E994" s="1">
        <v>0</v>
      </c>
      <c r="F994" s="1">
        <v>0</v>
      </c>
      <c r="G994" s="2">
        <f t="shared" si="22"/>
        <v>43144.503489999996</v>
      </c>
      <c r="H994" s="2">
        <f t="shared" si="19"/>
        <v>0.32000000006519258</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1886619.28</v>
      </c>
      <c r="D995" s="1">
        <f>BILANCA!E17</f>
        <v>1899896.88</v>
      </c>
      <c r="E995" s="1">
        <v>0</v>
      </c>
      <c r="F995" s="1">
        <v>0</v>
      </c>
      <c r="G995" s="2">
        <f t="shared" si="22"/>
        <v>68236.956479999993</v>
      </c>
      <c r="H995" s="2">
        <f t="shared" si="19"/>
        <v>0.40000000013969839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1358871.21</v>
      </c>
      <c r="D996" s="1">
        <f>BILANCA!E18</f>
        <v>1521102.44</v>
      </c>
      <c r="E996" s="1">
        <v>0</v>
      </c>
      <c r="F996" s="1">
        <v>0</v>
      </c>
      <c r="G996" s="2">
        <f t="shared" si="22"/>
        <v>57213.989170000001</v>
      </c>
      <c r="H996" s="2">
        <f t="shared" si="19"/>
        <v>0.64999999990686774</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108344.61999999994</v>
      </c>
      <c r="D997" s="1">
        <f>BILANCA!E19</f>
        <v>97147.640000000014</v>
      </c>
      <c r="E997" s="1">
        <v>0</v>
      </c>
      <c r="F997" s="1">
        <v>0</v>
      </c>
      <c r="G997" s="2">
        <f t="shared" si="22"/>
        <v>4236.9585999999999</v>
      </c>
      <c r="H997" s="2">
        <f t="shared" si="19"/>
        <v>0.74000000004889444</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94023.98</v>
      </c>
      <c r="D998" s="1">
        <f>BILANCA!E20</f>
        <v>95812.23</v>
      </c>
      <c r="E998" s="1">
        <v>0</v>
      </c>
      <c r="F998" s="1">
        <v>0</v>
      </c>
      <c r="G998" s="2">
        <f t="shared" si="22"/>
        <v>4284.7266</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22247.26</v>
      </c>
      <c r="D999" s="1">
        <f>BILANCA!E21</f>
        <v>22278.25</v>
      </c>
      <c r="E999" s="1">
        <v>0</v>
      </c>
      <c r="F999" s="1">
        <v>0</v>
      </c>
      <c r="G999" s="2">
        <f t="shared" si="22"/>
        <v>1068.86016</v>
      </c>
      <c r="H999" s="2">
        <f t="shared" si="19"/>
        <v>0.50999999999839929</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24119.59</v>
      </c>
      <c r="D1000" s="1">
        <f>BILANCA!E22</f>
        <v>24859.59</v>
      </c>
      <c r="E1000" s="1">
        <v>0</v>
      </c>
      <c r="F1000" s="1">
        <v>0</v>
      </c>
      <c r="G1000" s="2">
        <f t="shared" si="22"/>
        <v>1255.25909</v>
      </c>
      <c r="H1000" s="2">
        <f t="shared" si="19"/>
        <v>0.81999999999970896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966.52</v>
      </c>
      <c r="D1002" s="1">
        <f>BILANCA!E24</f>
        <v>235.98</v>
      </c>
      <c r="E1002" s="1">
        <v>0</v>
      </c>
      <c r="F1002" s="1">
        <v>0</v>
      </c>
      <c r="G1002" s="2">
        <f t="shared" si="22"/>
        <v>27.331119999999999</v>
      </c>
      <c r="H1002" s="2">
        <f t="shared" si="19"/>
        <v>0.50000000000002842</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486.4</v>
      </c>
      <c r="D1003" s="1">
        <f>BILANCA!E25</f>
        <v>1216.97</v>
      </c>
      <c r="E1003" s="1">
        <v>0</v>
      </c>
      <c r="F1003" s="1">
        <v>0</v>
      </c>
      <c r="G1003" s="2">
        <f t="shared" si="22"/>
        <v>58.406800000000004</v>
      </c>
      <c r="H1003" s="2">
        <f t="shared" si="19"/>
        <v>0.42999999999994998</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263294.44</v>
      </c>
      <c r="D1004" s="1">
        <f>BILANCA!E26</f>
        <v>273931.7</v>
      </c>
      <c r="E1004" s="1">
        <v>0</v>
      </c>
      <c r="F1004" s="1">
        <v>0</v>
      </c>
      <c r="G1004" s="2">
        <f t="shared" si="22"/>
        <v>17034.314640000004</v>
      </c>
      <c r="H1004" s="2">
        <f t="shared" si="19"/>
        <v>0.73999999999068677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296793.57</v>
      </c>
      <c r="D1006" s="1">
        <f>BILANCA!E28</f>
        <v>321187.08</v>
      </c>
      <c r="E1006" s="1">
        <v>0</v>
      </c>
      <c r="F1006" s="1">
        <v>0</v>
      </c>
      <c r="G1006" s="2">
        <f t="shared" si="22"/>
        <v>21600.857790000002</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3583.51</v>
      </c>
      <c r="D1007" s="1">
        <f>BILANCA!E29</f>
        <v>2787.17</v>
      </c>
      <c r="E1007" s="1">
        <v>0</v>
      </c>
      <c r="F1007" s="1">
        <v>0</v>
      </c>
      <c r="G1007" s="2">
        <f t="shared" si="22"/>
        <v>219.78840000000002</v>
      </c>
      <c r="H1007" s="2">
        <f t="shared" si="19"/>
        <v>0.65999999999985448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12940.47</v>
      </c>
      <c r="D1008" s="1">
        <f>BILANCA!E30</f>
        <v>12940.47</v>
      </c>
      <c r="E1008" s="1">
        <v>0</v>
      </c>
      <c r="F1008" s="1">
        <v>0</v>
      </c>
      <c r="G1008" s="2">
        <f t="shared" si="22"/>
        <v>970.53525000000002</v>
      </c>
      <c r="H1008" s="2">
        <f t="shared" si="19"/>
        <v>0.93999999999869033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9356.9599999999991</v>
      </c>
      <c r="D1012" s="1">
        <f>BILANCA!E34</f>
        <v>10153.299999999999</v>
      </c>
      <c r="E1012" s="1">
        <v>0</v>
      </c>
      <c r="F1012" s="1">
        <v>0</v>
      </c>
      <c r="G1012" s="2">
        <f t="shared" si="22"/>
        <v>860.24324000000001</v>
      </c>
      <c r="H1012" s="2">
        <f t="shared" si="19"/>
        <v>0.34000000000014552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15881.37</v>
      </c>
      <c r="D1013" s="1">
        <f>BILANCA!E35</f>
        <v>18371.46</v>
      </c>
      <c r="E1013" s="1">
        <v>0</v>
      </c>
      <c r="F1013" s="1">
        <v>0</v>
      </c>
      <c r="G1013" s="2">
        <f t="shared" si="22"/>
        <v>1578.7286999999999</v>
      </c>
      <c r="H1013" s="2">
        <f t="shared" si="19"/>
        <v>0.82999999999992724</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28782.21</v>
      </c>
      <c r="D1014" s="1">
        <f>BILANCA!E36</f>
        <v>36591.21</v>
      </c>
      <c r="E1014" s="1">
        <v>0</v>
      </c>
      <c r="F1014" s="1">
        <v>0</v>
      </c>
      <c r="G1014" s="2">
        <f t="shared" si="22"/>
        <v>3160.90353</v>
      </c>
      <c r="H1014" s="2">
        <f t="shared" si="19"/>
        <v>0.41999999999825377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2813.72</v>
      </c>
      <c r="D1015" s="1">
        <f>BILANCA!E37</f>
        <v>2813.72</v>
      </c>
      <c r="E1015" s="1">
        <v>0</v>
      </c>
      <c r="F1015" s="1">
        <v>0</v>
      </c>
      <c r="G1015" s="2">
        <f t="shared" si="22"/>
        <v>270.11712</v>
      </c>
      <c r="H1015" s="2">
        <f t="shared" si="19"/>
        <v>0.56000000000040018</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15714.56</v>
      </c>
      <c r="D1018" s="1">
        <f>BILANCA!E40</f>
        <v>21033.47</v>
      </c>
      <c r="E1018" s="1">
        <v>0</v>
      </c>
      <c r="F1018" s="1">
        <v>0</v>
      </c>
      <c r="G1018" s="2">
        <f t="shared" si="22"/>
        <v>2022.3525000000004</v>
      </c>
      <c r="H1018" s="2">
        <f t="shared" si="19"/>
        <v>0.91000000000167347</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94944.339999999967</v>
      </c>
      <c r="D1023" s="1">
        <f>BILANCA!E45</f>
        <v>89016.490000000107</v>
      </c>
      <c r="E1023" s="1">
        <v>0</v>
      </c>
      <c r="F1023" s="1">
        <v>0</v>
      </c>
      <c r="G1023" s="2">
        <f t="shared" si="22"/>
        <v>10919.092800000008</v>
      </c>
      <c r="H1023" s="2">
        <f t="shared" si="19"/>
        <v>0.83000000007450581</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15843.92</v>
      </c>
      <c r="D1025" s="1">
        <f>BILANCA!E47</f>
        <v>15843.92</v>
      </c>
      <c r="E1025" s="1">
        <v>0</v>
      </c>
      <c r="F1025" s="1">
        <v>0</v>
      </c>
      <c r="G1025" s="2">
        <f t="shared" si="22"/>
        <v>1996.33392</v>
      </c>
      <c r="H1025" s="2">
        <f t="shared" si="19"/>
        <v>0.15999999999985448</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593937.19999999995</v>
      </c>
      <c r="D1026" s="1">
        <f>BILANCA!E48</f>
        <v>628683.93000000005</v>
      </c>
      <c r="E1026" s="1">
        <v>0</v>
      </c>
      <c r="F1026" s="1">
        <v>0</v>
      </c>
      <c r="G1026" s="2">
        <f t="shared" si="22"/>
        <v>79606.117579999991</v>
      </c>
      <c r="H1026" s="2">
        <f t="shared" si="19"/>
        <v>0.26999999990221113</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514836.78</v>
      </c>
      <c r="D1028" s="1">
        <f>BILANCA!E50</f>
        <v>555511.36</v>
      </c>
      <c r="E1028" s="1">
        <v>0</v>
      </c>
      <c r="F1028" s="1">
        <v>0</v>
      </c>
      <c r="G1028" s="2">
        <f t="shared" si="22"/>
        <v>73163.677499999991</v>
      </c>
      <c r="H1028" s="2">
        <f t="shared" si="19"/>
        <v>0.57999999995809048</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78542.720000000001</v>
      </c>
      <c r="D1032" s="1">
        <f>BILANCA!E54</f>
        <v>79391.62</v>
      </c>
      <c r="E1032" s="1">
        <v>0</v>
      </c>
      <c r="F1032" s="1">
        <v>0</v>
      </c>
      <c r="G1032" s="2">
        <f t="shared" si="22"/>
        <v>11628.972040000001</v>
      </c>
      <c r="H1032" s="2">
        <f t="shared" si="19"/>
        <v>0.66000000000349246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78542.720000000001</v>
      </c>
      <c r="D1033" s="1">
        <f>BILANCA!E55</f>
        <v>79391.62</v>
      </c>
      <c r="E1033" s="1">
        <v>0</v>
      </c>
      <c r="F1033" s="1">
        <v>0</v>
      </c>
      <c r="G1033" s="2">
        <f t="shared" si="22"/>
        <v>11866.298000000001</v>
      </c>
      <c r="H1033" s="2">
        <f t="shared" si="19"/>
        <v>0.66000000000349246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240896.65</v>
      </c>
      <c r="D1034" s="1">
        <f>BILANCA!E56</f>
        <v>575786.93999999994</v>
      </c>
      <c r="E1034" s="1">
        <v>0</v>
      </c>
      <c r="F1034" s="1">
        <v>0</v>
      </c>
      <c r="G1034" s="2">
        <f t="shared" si="22"/>
        <v>71015.997029999999</v>
      </c>
      <c r="H1034" s="2">
        <f t="shared" si="19"/>
        <v>0.41000000006170012</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240896.65</v>
      </c>
      <c r="D1035" s="1">
        <f>BILANCA!E57</f>
        <v>575786.93999999994</v>
      </c>
      <c r="E1035" s="1">
        <v>0</v>
      </c>
      <c r="F1035" s="1">
        <v>0</v>
      </c>
      <c r="G1035" s="2">
        <f t="shared" si="22"/>
        <v>72408.46755999999</v>
      </c>
      <c r="H1035" s="2">
        <f t="shared" si="19"/>
        <v>0.41000000006170012</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1656316.68</v>
      </c>
      <c r="D1046" s="1">
        <f>BILANCA!E68</f>
        <v>2069774.5799999998</v>
      </c>
      <c r="E1046" s="1">
        <v>0</v>
      </c>
      <c r="F1046" s="1">
        <v>0</v>
      </c>
      <c r="G1046" s="2">
        <f t="shared" si="22"/>
        <v>365139.54791999998</v>
      </c>
      <c r="H1046" s="2">
        <f t="shared" si="19"/>
        <v>0.74000000022351742</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219471.73</v>
      </c>
      <c r="D1047" s="1">
        <f>BILANCA!E69</f>
        <v>552741.19999999995</v>
      </c>
      <c r="E1047" s="1">
        <v>0</v>
      </c>
      <c r="F1047" s="1">
        <v>0</v>
      </c>
      <c r="G1047" s="2">
        <f t="shared" si="22"/>
        <v>84797.06431999999</v>
      </c>
      <c r="H1047" s="2">
        <f t="shared" si="19"/>
        <v>0.46999999994295649</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219443.56</v>
      </c>
      <c r="D1048" s="1">
        <f>BILANCA!E70</f>
        <v>552719.35</v>
      </c>
      <c r="E1048" s="1">
        <v>0</v>
      </c>
      <c r="F1048" s="1">
        <v>0</v>
      </c>
      <c r="G1048" s="2">
        <f t="shared" si="22"/>
        <v>86117.34689999999</v>
      </c>
      <c r="H1048" s="2">
        <f t="shared" si="19"/>
        <v>0.78999999997904524</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219443.56</v>
      </c>
      <c r="D1050" s="1">
        <f>BILANCA!E72</f>
        <v>552719.35</v>
      </c>
      <c r="E1050" s="1">
        <v>0</v>
      </c>
      <c r="F1050" s="1">
        <v>0</v>
      </c>
      <c r="G1050" s="2">
        <f t="shared" si="22"/>
        <v>88767.111420000001</v>
      </c>
      <c r="H1050" s="2">
        <f t="shared" si="19"/>
        <v>0.78999999997904524</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28.17</v>
      </c>
      <c r="D1054" s="1">
        <f>BILANCA!E76</f>
        <v>21.85</v>
      </c>
      <c r="E1054" s="1">
        <v>0</v>
      </c>
      <c r="F1054" s="1">
        <v>0</v>
      </c>
      <c r="G1054" s="2">
        <f t="shared" si="22"/>
        <v>5.1027699999999996</v>
      </c>
      <c r="H1054" s="2">
        <f t="shared" si="19"/>
        <v>0.32000000000000028</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16232.64</v>
      </c>
      <c r="D1056" s="1">
        <f>BILANCA!E78</f>
        <v>17752.38</v>
      </c>
      <c r="E1056" s="1">
        <v>0</v>
      </c>
      <c r="F1056" s="1">
        <v>0</v>
      </c>
      <c r="G1056" s="2">
        <f t="shared" si="22"/>
        <v>3776.8301999999999</v>
      </c>
      <c r="H1056" s="2">
        <f t="shared" si="19"/>
        <v>0.74000000000160071</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30.61</v>
      </c>
      <c r="E1061" s="1">
        <v>0</v>
      </c>
      <c r="F1061" s="1">
        <v>0</v>
      </c>
      <c r="G1061" s="2">
        <f t="shared" si="22"/>
        <v>4.7751599999999996</v>
      </c>
      <c r="H1061" s="2">
        <f t="shared" si="19"/>
        <v>0.39000000000000057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202.83</v>
      </c>
      <c r="D1062" s="1">
        <f>BILANCA!E84</f>
        <v>216.28</v>
      </c>
      <c r="E1062" s="1">
        <v>0</v>
      </c>
      <c r="F1062" s="1">
        <v>0</v>
      </c>
      <c r="G1062" s="2">
        <f t="shared" si="22"/>
        <v>50.195810000000002</v>
      </c>
      <c r="H1062" s="2">
        <f t="shared" si="19"/>
        <v>0.44999999999998863</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16029.81</v>
      </c>
      <c r="D1064" s="1">
        <f>BILANCA!E86</f>
        <v>17505.490000000002</v>
      </c>
      <c r="E1064" s="1">
        <v>0</v>
      </c>
      <c r="F1064" s="1">
        <v>0</v>
      </c>
      <c r="G1064" s="2">
        <f t="shared" si="22"/>
        <v>4134.3039900000003</v>
      </c>
      <c r="H1064" s="2">
        <f t="shared" si="19"/>
        <v>0.68000000000211003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1370920.43</v>
      </c>
      <c r="D1112" s="1">
        <f>BILANCA!E134</f>
        <v>1370920.43</v>
      </c>
      <c r="E1112" s="1">
        <v>0</v>
      </c>
      <c r="F1112" s="1">
        <v>0</v>
      </c>
      <c r="G1112" s="2">
        <f t="shared" si="22"/>
        <v>530546.20640999998</v>
      </c>
      <c r="H1112" s="2">
        <f t="shared" si="23"/>
        <v>0.85999999986961484</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1370920.43</v>
      </c>
      <c r="D1113" s="1">
        <f>BILANCA!E135</f>
        <v>1370920.43</v>
      </c>
      <c r="E1113" s="1">
        <v>0</v>
      </c>
      <c r="F1113" s="1">
        <v>0</v>
      </c>
      <c r="G1113" s="2">
        <f t="shared" si="22"/>
        <v>534658.96769999992</v>
      </c>
      <c r="H1113" s="2">
        <f t="shared" si="23"/>
        <v>0.85999999986961484</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1370920.43</v>
      </c>
      <c r="D1117" s="1">
        <f>BILANCA!E139</f>
        <v>1370920.43</v>
      </c>
      <c r="E1117" s="1">
        <v>0</v>
      </c>
      <c r="F1117" s="1">
        <v>0</v>
      </c>
      <c r="G1117" s="2">
        <f t="shared" si="22"/>
        <v>551110.01286000002</v>
      </c>
      <c r="H1117" s="2">
        <f t="shared" si="23"/>
        <v>0.85999999986961484</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31029.380000000063</v>
      </c>
      <c r="D1124" s="1">
        <f>BILANCA!E146</f>
        <v>101421.36000000004</v>
      </c>
      <c r="E1124" s="1">
        <v>0</v>
      </c>
      <c r="F1124" s="1">
        <v>0</v>
      </c>
      <c r="G1124" s="2">
        <f t="shared" si="22"/>
        <v>32975.96610000002</v>
      </c>
      <c r="H1124" s="2">
        <f t="shared" si="23"/>
        <v>0.7400000001071021</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96422.15</v>
      </c>
      <c r="D1125" s="1">
        <f>BILANCA!E147</f>
        <v>82276.600000000006</v>
      </c>
      <c r="E1125" s="1">
        <v>0</v>
      </c>
      <c r="F1125" s="1">
        <v>0</v>
      </c>
      <c r="G1125" s="2">
        <f t="shared" si="22"/>
        <v>37058.4997</v>
      </c>
      <c r="H1125" s="2">
        <f t="shared" si="23"/>
        <v>0.54999999998835847</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23430.19</v>
      </c>
      <c r="D1136" s="1">
        <f>BILANCA!E158</f>
        <v>24497.360000000001</v>
      </c>
      <c r="E1136" s="1">
        <v>0</v>
      </c>
      <c r="F1136" s="1">
        <v>0</v>
      </c>
      <c r="G1136" s="2">
        <f t="shared" si="22"/>
        <v>11081.01123</v>
      </c>
      <c r="H1136" s="2">
        <f t="shared" si="23"/>
        <v>0.5499999999992724</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194915.20000000001</v>
      </c>
      <c r="D1137" s="1">
        <f>BILANCA!E159</f>
        <v>180939.72</v>
      </c>
      <c r="E1137" s="1">
        <v>0</v>
      </c>
      <c r="F1137" s="1">
        <v>0</v>
      </c>
      <c r="G1137" s="2">
        <f t="shared" si="22"/>
        <v>85746.374559999997</v>
      </c>
      <c r="H1137" s="2">
        <f t="shared" si="23"/>
        <v>0.48000000001047738</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283738.15999999997</v>
      </c>
      <c r="D1141" s="1">
        <f>BILANCA!E163</f>
        <v>186292.32</v>
      </c>
      <c r="E1141" s="1">
        <v>0</v>
      </c>
      <c r="F1141" s="1">
        <v>0</v>
      </c>
      <c r="G1141" s="2">
        <f t="shared" si="22"/>
        <v>103699.0024</v>
      </c>
      <c r="H1141" s="2">
        <f t="shared" si="23"/>
        <v>0.47999999998137355</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3318.0699999999997</v>
      </c>
      <c r="E1142" s="1">
        <v>0</v>
      </c>
      <c r="F1142" s="1">
        <v>0</v>
      </c>
      <c r="G1142" s="2">
        <f t="shared" si="22"/>
        <v>1055.14626</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10658.77</v>
      </c>
      <c r="D1143" s="1">
        <f>BILANCA!E165</f>
        <v>13976.84</v>
      </c>
      <c r="E1143" s="1">
        <v>0</v>
      </c>
      <c r="F1143" s="1">
        <v>0</v>
      </c>
      <c r="G1143" s="2">
        <f t="shared" si="22"/>
        <v>6177.9920000000002</v>
      </c>
      <c r="H1143" s="2">
        <f t="shared" si="23"/>
        <v>0.38999999999941792</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963.92</v>
      </c>
      <c r="D1144" s="1">
        <f>BILANCA!E166</f>
        <v>513.91999999999996</v>
      </c>
      <c r="E1144" s="1">
        <v>0</v>
      </c>
      <c r="F1144" s="1">
        <v>0</v>
      </c>
      <c r="G1144" s="2">
        <f t="shared" si="22"/>
        <v>320.67336</v>
      </c>
      <c r="H1144" s="2">
        <f t="shared" si="23"/>
        <v>0.16000000000008185</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11622.69</v>
      </c>
      <c r="D1147" s="1">
        <f>BILANCA!E169</f>
        <v>11172.69</v>
      </c>
      <c r="E1147" s="1">
        <v>0</v>
      </c>
      <c r="F1147" s="1">
        <v>0</v>
      </c>
      <c r="G1147" s="2">
        <f t="shared" si="22"/>
        <v>5570.7634800000005</v>
      </c>
      <c r="H1147" s="2">
        <f t="shared" si="23"/>
        <v>0.61999999999898137</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18662.5</v>
      </c>
      <c r="D1148" s="1">
        <f>BILANCA!E170</f>
        <v>23621.14</v>
      </c>
      <c r="E1148" s="1">
        <v>0</v>
      </c>
      <c r="F1148" s="1">
        <v>0</v>
      </c>
      <c r="G1148" s="2">
        <f t="shared" si="22"/>
        <v>10874.288700000001</v>
      </c>
      <c r="H1148" s="2">
        <f t="shared" si="23"/>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18662.5</v>
      </c>
      <c r="D1151" s="1">
        <f>BILANCA!E173</f>
        <v>23621.14</v>
      </c>
      <c r="E1151" s="1">
        <v>0</v>
      </c>
      <c r="F1151" s="1">
        <v>0</v>
      </c>
      <c r="G1151" s="2">
        <f t="shared" si="22"/>
        <v>11072.00304</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10639633.219999999</v>
      </c>
      <c r="D1152" s="1">
        <f>BILANCA!E175</f>
        <v>11474518.75</v>
      </c>
      <c r="E1152" s="1">
        <v>0</v>
      </c>
      <c r="F1152" s="1">
        <v>0</v>
      </c>
      <c r="G1152" s="2">
        <f t="shared" si="22"/>
        <v>5676485.3516800003</v>
      </c>
      <c r="H1152" s="2">
        <f t="shared" si="23"/>
        <v>0.4699999988079071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84349.04</v>
      </c>
      <c r="D1153" s="1">
        <f>BILANCA!E176</f>
        <v>143437.82</v>
      </c>
      <c r="E1153" s="1">
        <v>0</v>
      </c>
      <c r="F1153" s="1">
        <v>0</v>
      </c>
      <c r="G1153" s="2">
        <f t="shared" si="22"/>
        <v>63108.195600000006</v>
      </c>
      <c r="H1153" s="2">
        <f t="shared" si="23"/>
        <v>0.21999999998661224</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68420.709999999992</v>
      </c>
      <c r="D1154" s="1">
        <f>BILANCA!E177</f>
        <v>46334.170000000006</v>
      </c>
      <c r="E1154" s="1">
        <v>0</v>
      </c>
      <c r="F1154" s="1">
        <v>0</v>
      </c>
      <c r="G1154" s="2">
        <f t="shared" si="22"/>
        <v>27546.227550000003</v>
      </c>
      <c r="H1154" s="2">
        <f t="shared" si="23"/>
        <v>0.4600000000136788</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20356.02</v>
      </c>
      <c r="D1155" s="1">
        <f>BILANCA!E178</f>
        <v>24861.58</v>
      </c>
      <c r="E1155" s="1">
        <v>0</v>
      </c>
      <c r="F1155" s="1">
        <v>0</v>
      </c>
      <c r="G1155" s="2">
        <f t="shared" si="22"/>
        <v>12053.61896</v>
      </c>
      <c r="H1155" s="2">
        <f t="shared" si="23"/>
        <v>0.43999999999869033</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47161.46</v>
      </c>
      <c r="D1156" s="1">
        <f>BILANCA!E179</f>
        <v>20430.189999999999</v>
      </c>
      <c r="E1156" s="1">
        <v>0</v>
      </c>
      <c r="F1156" s="1">
        <v>0</v>
      </c>
      <c r="G1156" s="2">
        <f t="shared" si="22"/>
        <v>15227.778319999998</v>
      </c>
      <c r="H1156" s="2">
        <f t="shared" si="23"/>
        <v>0.64999999999781721</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106.89</v>
      </c>
      <c r="D1157" s="1">
        <f>BILANCA!E180</f>
        <v>87.55</v>
      </c>
      <c r="E1157" s="1">
        <v>0</v>
      </c>
      <c r="F1157" s="1">
        <v>0</v>
      </c>
      <c r="G1157" s="2">
        <f t="shared" si="22"/>
        <v>49.06626</v>
      </c>
      <c r="H1157" s="2">
        <f t="shared" si="23"/>
        <v>0.56000000000000227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106.89</v>
      </c>
      <c r="D1160" s="1">
        <f>BILANCA!E183</f>
        <v>87.55</v>
      </c>
      <c r="E1160" s="1">
        <v>0</v>
      </c>
      <c r="F1160" s="1">
        <v>0</v>
      </c>
      <c r="G1160" s="2">
        <f t="shared" si="22"/>
        <v>49.912229999999994</v>
      </c>
      <c r="H1160" s="2">
        <f t="shared" si="23"/>
        <v>0.56000000000000227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663.62</v>
      </c>
      <c r="D1161" s="1">
        <f>BILANCA!E184</f>
        <v>822.13</v>
      </c>
      <c r="E1161" s="1">
        <v>0</v>
      </c>
      <c r="F1161" s="1">
        <v>0</v>
      </c>
      <c r="G1161" s="2">
        <f t="shared" si="22"/>
        <v>410.80264</v>
      </c>
      <c r="H1161" s="2">
        <f t="shared" si="23"/>
        <v>0.50999999999999091</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132.72</v>
      </c>
      <c r="D1165" s="1">
        <f>BILANCA!E188</f>
        <v>132.72</v>
      </c>
      <c r="E1165" s="1">
        <v>0</v>
      </c>
      <c r="F1165" s="1">
        <v>0</v>
      </c>
      <c r="G1165" s="2">
        <f t="shared" si="22"/>
        <v>72.465119999999999</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15907.76</v>
      </c>
      <c r="D1166" s="1">
        <f>BILANCA!E189</f>
        <v>97103.65</v>
      </c>
      <c r="E1166" s="1">
        <v>0</v>
      </c>
      <c r="F1166" s="1">
        <v>0</v>
      </c>
      <c r="G1166" s="2">
        <f t="shared" si="22"/>
        <v>38451.055979999997</v>
      </c>
      <c r="H1166" s="2">
        <f t="shared" si="23"/>
        <v>0.59000000000560249</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20.57</v>
      </c>
      <c r="D1211" s="1">
        <f>BILANCA!E234</f>
        <v>0</v>
      </c>
      <c r="E1211" s="1">
        <v>0</v>
      </c>
      <c r="F1211" s="1">
        <v>0</v>
      </c>
      <c r="G1211" s="2">
        <f t="shared" si="22"/>
        <v>4.6899600000000001</v>
      </c>
      <c r="H1211" s="2">
        <f t="shared" si="23"/>
        <v>0.42999999999999972</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20.57</v>
      </c>
      <c r="D1213" s="1">
        <f>BILANCA!E236</f>
        <v>0</v>
      </c>
      <c r="E1213" s="1">
        <v>0</v>
      </c>
      <c r="F1213" s="1">
        <v>0</v>
      </c>
      <c r="G1213" s="2">
        <f t="shared" si="22"/>
        <v>4.7311000000000005</v>
      </c>
      <c r="H1213" s="2">
        <f t="shared" si="23"/>
        <v>0.42999999999999972</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10555284.18</v>
      </c>
      <c r="D1214" s="1">
        <f>BILANCA!E237</f>
        <v>11331080.93</v>
      </c>
      <c r="E1214" s="1">
        <v>0</v>
      </c>
      <c r="F1214" s="1">
        <v>0</v>
      </c>
      <c r="G1214" s="2">
        <f t="shared" si="22"/>
        <v>7673230.0352400001</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10354236.99</v>
      </c>
      <c r="D1215" s="1">
        <f>BILANCA!E238</f>
        <v>10775664.6</v>
      </c>
      <c r="E1215" s="1">
        <v>0</v>
      </c>
      <c r="F1215" s="1">
        <v>0</v>
      </c>
      <c r="G1215" s="2">
        <f t="shared" si="22"/>
        <v>7402091.3560800003</v>
      </c>
      <c r="H1215" s="2">
        <f t="shared" si="23"/>
        <v>0.41000000014901161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10354236.99</v>
      </c>
      <c r="D1216" s="1">
        <f>BILANCA!E239</f>
        <v>10775664.6</v>
      </c>
      <c r="E1216" s="1">
        <v>0</v>
      </c>
      <c r="F1216" s="1">
        <v>0</v>
      </c>
      <c r="G1216" s="2">
        <f t="shared" si="22"/>
        <v>7433996.92227</v>
      </c>
      <c r="H1216" s="2">
        <f t="shared" si="23"/>
        <v>0.41000000014901161</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6823433.4100000001</v>
      </c>
      <c r="D1217" s="1">
        <f>BILANCA!E240</f>
        <v>7244861.0199999996</v>
      </c>
      <c r="E1217" s="1">
        <v>0</v>
      </c>
      <c r="F1217" s="1">
        <v>0</v>
      </c>
      <c r="G1217" s="2">
        <f t="shared" si="22"/>
        <v>4987278.3752999995</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3530803.58</v>
      </c>
      <c r="D1218" s="1">
        <f>BILANCA!E241</f>
        <v>3530803.58</v>
      </c>
      <c r="E1218" s="1">
        <v>0</v>
      </c>
      <c r="F1218" s="1">
        <v>0</v>
      </c>
      <c r="G1218" s="2">
        <f t="shared" si="22"/>
        <v>2489216.5238999999</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168539.43</v>
      </c>
      <c r="D1222" s="1">
        <f>BILANCA!E245</f>
        <v>449198.53</v>
      </c>
      <c r="E1222" s="1">
        <v>0</v>
      </c>
      <c r="F1222" s="1">
        <v>0</v>
      </c>
      <c r="G1222" s="2">
        <f t="shared" si="22"/>
        <v>254997.82110999999</v>
      </c>
      <c r="H1222" s="2">
        <f t="shared" si="23"/>
        <v>0.8999999999650754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168659.9</v>
      </c>
      <c r="D1223" s="1">
        <f>BILANCA!E246</f>
        <v>449198.53</v>
      </c>
      <c r="E1223" s="1">
        <v>0</v>
      </c>
      <c r="F1223" s="1">
        <v>0</v>
      </c>
      <c r="G1223" s="2">
        <f t="shared" si="22"/>
        <v>256093.6704</v>
      </c>
      <c r="H1223" s="2">
        <f t="shared" si="23"/>
        <v>0.56999999997788109</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168659.9</v>
      </c>
      <c r="D1224" s="1">
        <f>BILANCA!E247</f>
        <v>449198.53</v>
      </c>
      <c r="E1224" s="1">
        <v>0</v>
      </c>
      <c r="F1224" s="1">
        <v>0</v>
      </c>
      <c r="G1224" s="2">
        <f t="shared" si="22"/>
        <v>257160.72735999999</v>
      </c>
      <c r="H1224" s="2">
        <f t="shared" si="23"/>
        <v>0.56999999997788109</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120.47</v>
      </c>
      <c r="D1227" s="1">
        <f>BILANCA!E250</f>
        <v>0</v>
      </c>
      <c r="E1227" s="1">
        <v>0</v>
      </c>
      <c r="F1227" s="1">
        <v>0</v>
      </c>
      <c r="G1227" s="2">
        <f t="shared" si="22"/>
        <v>29.394679999999997</v>
      </c>
      <c r="H1227" s="2">
        <f t="shared" si="23"/>
        <v>0.46999999999999886</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120.47</v>
      </c>
      <c r="D1229" s="1">
        <f>BILANCA!E252</f>
        <v>0</v>
      </c>
      <c r="E1229" s="1">
        <v>0</v>
      </c>
      <c r="F1229" s="1">
        <v>0</v>
      </c>
      <c r="G1229" s="2">
        <f t="shared" si="22"/>
        <v>29.635619999999999</v>
      </c>
      <c r="H1229" s="2">
        <f t="shared" si="23"/>
        <v>0.46999999999999886</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32507.759999999998</v>
      </c>
      <c r="D1232" s="1">
        <f>BILANCA!E255</f>
        <v>102899.73</v>
      </c>
      <c r="E1232" s="1">
        <v>0</v>
      </c>
      <c r="F1232" s="1">
        <v>0</v>
      </c>
      <c r="G1232" s="2">
        <f t="shared" si="22"/>
        <v>59338.497779999998</v>
      </c>
      <c r="H1232" s="2">
        <f t="shared" si="23"/>
        <v>0.51000000000567525</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3318.07</v>
      </c>
      <c r="E1233" s="1">
        <v>0</v>
      </c>
      <c r="F1233" s="1">
        <v>0</v>
      </c>
      <c r="G1233" s="2">
        <f t="shared" si="22"/>
        <v>1659.0350000000001</v>
      </c>
      <c r="H1233" s="2">
        <f t="shared" si="23"/>
        <v>7.0000000000163709E-2</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32817.599999999999</v>
      </c>
      <c r="D1236" s="1">
        <f>BILANCA!E259</f>
        <v>37595.93</v>
      </c>
      <c r="E1236" s="1">
        <v>0</v>
      </c>
      <c r="F1236" s="1">
        <v>0</v>
      </c>
      <c r="G1236" s="2">
        <f t="shared" si="22"/>
        <v>27326.393380000001</v>
      </c>
      <c r="H1236" s="2">
        <f t="shared" si="23"/>
        <v>0.47000000000116415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32817.599999999999</v>
      </c>
      <c r="D1237" s="1">
        <f>BILANCA!E260</f>
        <v>37595.93</v>
      </c>
      <c r="E1237" s="1">
        <v>0</v>
      </c>
      <c r="F1237" s="1">
        <v>0</v>
      </c>
      <c r="G1237" s="2">
        <f t="shared" si="22"/>
        <v>27434.402839999999</v>
      </c>
      <c r="H1237" s="2">
        <f t="shared" si="23"/>
        <v>0.47000000000116415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302094.36</v>
      </c>
      <c r="D1240" s="1">
        <f>BILANCA!E264</f>
        <v>284303.86</v>
      </c>
      <c r="E1240" s="1">
        <v>0</v>
      </c>
      <c r="F1240" s="1">
        <v>0</v>
      </c>
      <c r="G1240" s="2">
        <f t="shared" si="22"/>
        <v>223770.43455999999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12673.18</v>
      </c>
      <c r="D1241" s="1">
        <f>BILANCA!E265</f>
        <v>3409.82</v>
      </c>
      <c r="E1241" s="1">
        <v>0</v>
      </c>
      <c r="F1241" s="1">
        <v>0</v>
      </c>
      <c r="G1241" s="2">
        <f t="shared" si="22"/>
        <v>5029.1475600000003</v>
      </c>
      <c r="H1241" s="2">
        <f t="shared" si="23"/>
        <v>0.36000000000012733</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11622.69</v>
      </c>
      <c r="D1242" s="1">
        <f>BILANCA!E266</f>
        <v>14474.83</v>
      </c>
      <c r="E1242" s="1">
        <v>0</v>
      </c>
      <c r="F1242" s="1">
        <v>0</v>
      </c>
      <c r="G1242" s="2">
        <f t="shared" ref="G1242:G1479" si="24">B1242/1000*C1242+B1242/500*D1242</f>
        <v>10508.238649999999</v>
      </c>
      <c r="H1242" s="2">
        <f t="shared" si="23"/>
        <v>0.47999999999956344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15.93</v>
      </c>
      <c r="E1243" s="1">
        <v>0</v>
      </c>
      <c r="F1243" s="1">
        <v>0</v>
      </c>
      <c r="G1243" s="2">
        <f t="shared" si="24"/>
        <v>8.2835999999999999</v>
      </c>
      <c r="H1243" s="2">
        <f t="shared" si="23"/>
        <v>7.0000000000000284E-2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5579.38</v>
      </c>
      <c r="D1244" s="1">
        <f>BILANCA!E268</f>
        <v>5255.55</v>
      </c>
      <c r="E1244" s="1">
        <v>0</v>
      </c>
      <c r="F1244" s="1">
        <v>0</v>
      </c>
      <c r="G1244" s="2">
        <f t="shared" si="24"/>
        <v>4199.61528</v>
      </c>
      <c r="H1244" s="2">
        <f t="shared" si="23"/>
        <v>0.82999999999992724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6203.3</v>
      </c>
      <c r="D1245" s="1">
        <f>BILANCA!E269</f>
        <v>8002.81</v>
      </c>
      <c r="E1245" s="1">
        <v>0</v>
      </c>
      <c r="F1245" s="1">
        <v>0</v>
      </c>
      <c r="G1245" s="2">
        <f t="shared" si="24"/>
        <v>5818.7370400000009</v>
      </c>
      <c r="H1245" s="2">
        <f t="shared" si="23"/>
        <v>0.48999999999978172</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4247.13</v>
      </c>
      <c r="D1247" s="1">
        <f>BILANCA!E271</f>
        <v>4247.13</v>
      </c>
      <c r="E1247" s="1">
        <v>0</v>
      </c>
      <c r="F1247" s="1">
        <v>0</v>
      </c>
      <c r="G1247" s="2">
        <f t="shared" si="24"/>
        <v>3363.72696</v>
      </c>
      <c r="H1247" s="2">
        <f t="shared" si="23"/>
        <v>0.26000000000021828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39860.300000000003</v>
      </c>
      <c r="D1263" s="1">
        <f>BILANCA!E287</f>
        <v>14114.53</v>
      </c>
      <c r="E1263" s="1">
        <v>0</v>
      </c>
      <c r="F1263" s="1">
        <v>0</v>
      </c>
      <c r="G1263" s="2">
        <f t="shared" si="24"/>
        <v>19065.020800000002</v>
      </c>
      <c r="H1263" s="2">
        <f t="shared" si="23"/>
        <v>0.77000000000225555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28560.41</v>
      </c>
      <c r="D1264" s="1">
        <f>BILANCA!E288</f>
        <v>32219.64</v>
      </c>
      <c r="E1264" s="1">
        <v>0</v>
      </c>
      <c r="F1264" s="1">
        <v>0</v>
      </c>
      <c r="G1264" s="2">
        <f t="shared" si="24"/>
        <v>26132.912890000003</v>
      </c>
      <c r="H1264" s="2">
        <f t="shared" si="23"/>
        <v>0.77000000000043656</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6985.47</v>
      </c>
      <c r="D1265" s="1">
        <f>BILANCA!E289</f>
        <v>92321.31</v>
      </c>
      <c r="E1265" s="1">
        <v>0</v>
      </c>
      <c r="F1265" s="1">
        <v>0</v>
      </c>
      <c r="G1265" s="2">
        <f t="shared" si="24"/>
        <v>54039.121379999997</v>
      </c>
      <c r="H1265" s="2">
        <f t="shared" si="23"/>
        <v>0.77999999999792635</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8922.2900000000009</v>
      </c>
      <c r="D1266" s="1">
        <f>BILANCA!E290</f>
        <v>4782.34</v>
      </c>
      <c r="E1266" s="1">
        <v>0</v>
      </c>
      <c r="F1266" s="1">
        <v>0</v>
      </c>
      <c r="G1266" s="2">
        <f t="shared" si="24"/>
        <v>5231.8125099999997</v>
      </c>
      <c r="H1266" s="2">
        <f t="shared" si="23"/>
        <v>0.63000000000101863</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132.72</v>
      </c>
      <c r="D1273" s="1">
        <f>BILANCA!E297</f>
        <v>132.72</v>
      </c>
      <c r="E1273" s="1">
        <v>0</v>
      </c>
      <c r="F1273" s="1">
        <v>0</v>
      </c>
      <c r="G1273" s="2">
        <f t="shared" si="24"/>
        <v>115.46639999999999</v>
      </c>
      <c r="H1273" s="2">
        <f t="shared" si="23"/>
        <v>0.56000000000000227</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323752.38</v>
      </c>
      <c r="D1299" s="6">
        <f>'RAS-funkcijski'!E5</f>
        <v>301501.73</v>
      </c>
      <c r="E1299" s="6">
        <v>0</v>
      </c>
      <c r="F1299" s="6">
        <v>0</v>
      </c>
      <c r="G1299" s="7">
        <f t="shared" si="24"/>
        <v>926.75584000000003</v>
      </c>
      <c r="H1299" s="7">
        <f t="shared" si="23"/>
        <v>0.65000000002328306</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20591.46</v>
      </c>
      <c r="D1300" s="1">
        <f>'RAS-funkcijski'!E6</f>
        <v>25361.85</v>
      </c>
      <c r="E1300" s="1">
        <v>0</v>
      </c>
      <c r="F1300" s="1">
        <v>0</v>
      </c>
      <c r="G1300" s="2">
        <f t="shared" si="24"/>
        <v>142.63031999999998</v>
      </c>
      <c r="H1300" s="2">
        <f t="shared" si="23"/>
        <v>0.61000000000058208</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20591.46</v>
      </c>
      <c r="D1301" s="1">
        <f>'RAS-funkcijski'!E7</f>
        <v>25361.85</v>
      </c>
      <c r="E1301" s="1">
        <v>0</v>
      </c>
      <c r="F1301" s="1">
        <v>0</v>
      </c>
      <c r="G1301" s="2">
        <f t="shared" si="24"/>
        <v>213.94548</v>
      </c>
      <c r="H1301" s="2">
        <f t="shared" si="23"/>
        <v>0.61000000000058208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303160.92</v>
      </c>
      <c r="D1307" s="1">
        <f>'RAS-funkcijski'!E13</f>
        <v>276139.88</v>
      </c>
      <c r="E1307" s="1">
        <v>0</v>
      </c>
      <c r="F1307" s="1">
        <v>0</v>
      </c>
      <c r="G1307" s="2">
        <f t="shared" si="24"/>
        <v>7698.9661199999991</v>
      </c>
      <c r="H1307" s="2">
        <f t="shared" si="23"/>
        <v>0.20000000001164153</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303160.92</v>
      </c>
      <c r="D1308" s="1">
        <f>'RAS-funkcijski'!E14</f>
        <v>276139.88</v>
      </c>
      <c r="E1308" s="1">
        <v>0</v>
      </c>
      <c r="F1308" s="1">
        <v>0</v>
      </c>
      <c r="G1308" s="2">
        <f t="shared" si="24"/>
        <v>8554.4068000000007</v>
      </c>
      <c r="H1308" s="2">
        <f t="shared" si="23"/>
        <v>0.20000000001164153</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3318.07</v>
      </c>
      <c r="D1316" s="1">
        <f>'RAS-funkcijski'!E22</f>
        <v>2800</v>
      </c>
      <c r="E1316" s="1">
        <v>0</v>
      </c>
      <c r="F1316" s="1">
        <v>0</v>
      </c>
      <c r="G1316" s="2">
        <f t="shared" si="24"/>
        <v>160.52526</v>
      </c>
      <c r="H1316" s="2">
        <f t="shared" si="23"/>
        <v>7.0000000000163709E-2</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3318.07</v>
      </c>
      <c r="D1318" s="1">
        <f>'RAS-funkcijski'!E24</f>
        <v>2800</v>
      </c>
      <c r="E1318" s="1">
        <v>0</v>
      </c>
      <c r="F1318" s="1">
        <v>0</v>
      </c>
      <c r="G1318" s="2">
        <f t="shared" si="24"/>
        <v>178.3614</v>
      </c>
      <c r="H1318" s="2">
        <f t="shared" si="23"/>
        <v>7.0000000000163709E-2</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44469.46</v>
      </c>
      <c r="D1322" s="1">
        <f>'RAS-funkcijski'!E28</f>
        <v>77524.240000000005</v>
      </c>
      <c r="E1322" s="1">
        <v>0</v>
      </c>
      <c r="F1322" s="1">
        <v>0</v>
      </c>
      <c r="G1322" s="2">
        <f t="shared" si="24"/>
        <v>4788.4305600000007</v>
      </c>
      <c r="H1322" s="2">
        <f t="shared" si="23"/>
        <v>0.70000000000436557</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44469.46</v>
      </c>
      <c r="D1324" s="1">
        <f>'RAS-funkcijski'!E30</f>
        <v>77524.240000000005</v>
      </c>
      <c r="E1324" s="1">
        <v>0</v>
      </c>
      <c r="F1324" s="1">
        <v>0</v>
      </c>
      <c r="G1324" s="2">
        <f t="shared" si="24"/>
        <v>5187.4664400000001</v>
      </c>
      <c r="H1324" s="2">
        <f t="shared" si="23"/>
        <v>0.70000000000436557</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167602.99</v>
      </c>
      <c r="D1329" s="1">
        <f>'RAS-funkcijski'!E35</f>
        <v>190136.09</v>
      </c>
      <c r="E1329" s="1">
        <v>0</v>
      </c>
      <c r="F1329" s="1">
        <v>0</v>
      </c>
      <c r="G1329" s="2">
        <f t="shared" si="24"/>
        <v>16984.130270000001</v>
      </c>
      <c r="H1329" s="2">
        <f t="shared" si="23"/>
        <v>0.10000000000582077</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34365.279999999999</v>
      </c>
      <c r="D1333" s="1">
        <f>'RAS-funkcijski'!E39</f>
        <v>46116.34</v>
      </c>
      <c r="E1333" s="1">
        <v>0</v>
      </c>
      <c r="F1333" s="1">
        <v>0</v>
      </c>
      <c r="G1333" s="2">
        <f t="shared" si="24"/>
        <v>4430.9286000000002</v>
      </c>
      <c r="H1333" s="2">
        <f t="shared" si="23"/>
        <v>0.61999999999534339</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34365.279999999999</v>
      </c>
      <c r="D1334" s="1">
        <f>'RAS-funkcijski'!E40</f>
        <v>46116.34</v>
      </c>
      <c r="E1334" s="1">
        <v>0</v>
      </c>
      <c r="F1334" s="1">
        <v>0</v>
      </c>
      <c r="G1334" s="2">
        <f t="shared" si="24"/>
        <v>4557.5265599999993</v>
      </c>
      <c r="H1334" s="2">
        <f t="shared" si="23"/>
        <v>0.61999999999534339</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133237.71</v>
      </c>
      <c r="D1355" s="1">
        <f>'RAS-funkcijski'!E61</f>
        <v>144019.75</v>
      </c>
      <c r="E1355" s="1">
        <v>0</v>
      </c>
      <c r="F1355" s="1">
        <v>0</v>
      </c>
      <c r="G1355" s="2">
        <f t="shared" si="24"/>
        <v>24012.800970000004</v>
      </c>
      <c r="H1355" s="2">
        <f t="shared" si="27"/>
        <v>0.54000000000814907</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133237.71</v>
      </c>
      <c r="D1358" s="1">
        <f>'RAS-funkcijski'!E64</f>
        <v>144019.75</v>
      </c>
      <c r="E1358" s="1">
        <v>0</v>
      </c>
      <c r="F1358" s="1">
        <v>0</v>
      </c>
      <c r="G1358" s="2">
        <f t="shared" si="24"/>
        <v>25276.632599999997</v>
      </c>
      <c r="H1358" s="2">
        <f t="shared" si="27"/>
        <v>0.54000000000814907</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54981.270000000004</v>
      </c>
      <c r="D1369" s="1">
        <f>'RAS-funkcijski'!E75</f>
        <v>43115.62</v>
      </c>
      <c r="E1369" s="1">
        <v>0</v>
      </c>
      <c r="F1369" s="1">
        <v>0</v>
      </c>
      <c r="G1369" s="2">
        <f t="shared" si="24"/>
        <v>10026.08821</v>
      </c>
      <c r="H1369" s="2">
        <f t="shared" si="27"/>
        <v>0.65000000000145519</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47498.73</v>
      </c>
      <c r="D1370" s="1">
        <f>'RAS-funkcijski'!E76</f>
        <v>28077.040000000001</v>
      </c>
      <c r="E1370" s="1">
        <v>0</v>
      </c>
      <c r="F1370" s="1">
        <v>0</v>
      </c>
      <c r="G1370" s="2">
        <f t="shared" si="24"/>
        <v>7463.0023199999996</v>
      </c>
      <c r="H1370" s="2">
        <f t="shared" si="27"/>
        <v>0.30999999999767169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7482.54</v>
      </c>
      <c r="D1375" s="1">
        <f>'RAS-funkcijski'!E81</f>
        <v>15038.58</v>
      </c>
      <c r="E1375" s="1">
        <v>0</v>
      </c>
      <c r="F1375" s="1">
        <v>0</v>
      </c>
      <c r="G1375" s="2">
        <f t="shared" si="24"/>
        <v>2892.0969</v>
      </c>
      <c r="H1375" s="2">
        <f t="shared" si="27"/>
        <v>0.88000000000010914</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770137.14000000013</v>
      </c>
      <c r="D1376" s="1">
        <f>'RAS-funkcijski'!E82</f>
        <v>513057.52</v>
      </c>
      <c r="E1376" s="1">
        <v>0</v>
      </c>
      <c r="F1376" s="1">
        <v>0</v>
      </c>
      <c r="G1376" s="2">
        <f t="shared" si="24"/>
        <v>140107.67004000003</v>
      </c>
      <c r="H1376" s="2">
        <f t="shared" si="27"/>
        <v>0.62000000011175871</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249497.96</v>
      </c>
      <c r="D1378" s="1">
        <f>'RAS-funkcijski'!E84</f>
        <v>294712.19</v>
      </c>
      <c r="E1378" s="1">
        <v>0</v>
      </c>
      <c r="F1378" s="1">
        <v>0</v>
      </c>
      <c r="G1378" s="2">
        <f t="shared" si="24"/>
        <v>67113.787200000006</v>
      </c>
      <c r="H1378" s="2">
        <f t="shared" si="27"/>
        <v>0.23000000001047738</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116426.03</v>
      </c>
      <c r="D1380" s="1">
        <f>'RAS-funkcijski'!E86</f>
        <v>51874.29</v>
      </c>
      <c r="E1380" s="1">
        <v>0</v>
      </c>
      <c r="F1380" s="1">
        <v>0</v>
      </c>
      <c r="G1380" s="2">
        <f t="shared" si="24"/>
        <v>18054.318019999999</v>
      </c>
      <c r="H1380" s="2">
        <f t="shared" si="27"/>
        <v>0.31999999999970896</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312021.59000000003</v>
      </c>
      <c r="D1381" s="1">
        <f>'RAS-funkcijski'!E87</f>
        <v>82680.960000000006</v>
      </c>
      <c r="E1381" s="1">
        <v>0</v>
      </c>
      <c r="F1381" s="1">
        <v>0</v>
      </c>
      <c r="G1381" s="2">
        <f t="shared" si="24"/>
        <v>39622.831330000001</v>
      </c>
      <c r="H1381" s="2">
        <f t="shared" si="27"/>
        <v>0.44999999996798579</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92191.56</v>
      </c>
      <c r="D1382" s="1">
        <f>'RAS-funkcijski'!E88</f>
        <v>83790.080000000002</v>
      </c>
      <c r="E1382" s="1">
        <v>0</v>
      </c>
      <c r="F1382" s="1">
        <v>0</v>
      </c>
      <c r="G1382" s="2">
        <f t="shared" si="24"/>
        <v>21820.824480000003</v>
      </c>
      <c r="H1382" s="2">
        <f t="shared" si="27"/>
        <v>0.52000000000407454</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9207.9</v>
      </c>
      <c r="D1383" s="1">
        <f>'RAS-funkcijski'!E89</f>
        <v>19689.52</v>
      </c>
      <c r="E1383" s="1">
        <v>0</v>
      </c>
      <c r="F1383" s="1">
        <v>0</v>
      </c>
      <c r="G1383" s="2">
        <f t="shared" si="24"/>
        <v>4129.8899000000001</v>
      </c>
      <c r="H1383" s="2">
        <f t="shared" si="27"/>
        <v>0.57999999999992724</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9207.9</v>
      </c>
      <c r="D1398" s="1">
        <f>'RAS-funkcijski'!E104</f>
        <v>19689.52</v>
      </c>
      <c r="E1398" s="1">
        <v>0</v>
      </c>
      <c r="F1398" s="1">
        <v>0</v>
      </c>
      <c r="G1398" s="2">
        <f t="shared" si="24"/>
        <v>4858.6940000000004</v>
      </c>
      <c r="H1398" s="2">
        <f t="shared" si="27"/>
        <v>0.57999999999992724</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109677.45</v>
      </c>
      <c r="D1401" s="1">
        <f>'RAS-funkcijski'!E107</f>
        <v>216608.37</v>
      </c>
      <c r="E1401" s="1">
        <v>0</v>
      </c>
      <c r="F1401" s="1">
        <v>0</v>
      </c>
      <c r="G1401" s="2">
        <f t="shared" si="24"/>
        <v>55918.101569999992</v>
      </c>
      <c r="H1401" s="2">
        <f t="shared" si="27"/>
        <v>0.819999999992433</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40274.730000000003</v>
      </c>
      <c r="D1402" s="1">
        <f>'RAS-funkcijski'!E108</f>
        <v>37658.620000000003</v>
      </c>
      <c r="E1402" s="1">
        <v>0</v>
      </c>
      <c r="F1402" s="1">
        <v>0</v>
      </c>
      <c r="G1402" s="2">
        <f t="shared" si="24"/>
        <v>12021.564880000002</v>
      </c>
      <c r="H1402" s="2">
        <f t="shared" si="27"/>
        <v>0.64999999999417923</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56661.33</v>
      </c>
      <c r="D1403" s="1">
        <f>'RAS-funkcijski'!E109</f>
        <v>155154.49</v>
      </c>
      <c r="E1403" s="1">
        <v>0</v>
      </c>
      <c r="F1403" s="1">
        <v>0</v>
      </c>
      <c r="G1403" s="2">
        <f t="shared" si="24"/>
        <v>38531.882549999995</v>
      </c>
      <c r="H1403" s="2">
        <f t="shared" si="27"/>
        <v>0.819999999992433</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12741.39</v>
      </c>
      <c r="D1405" s="1">
        <f>'RAS-funkcijski'!E111</f>
        <v>23795.26</v>
      </c>
      <c r="E1405" s="1">
        <v>0</v>
      </c>
      <c r="F1405" s="1">
        <v>0</v>
      </c>
      <c r="G1405" s="2">
        <f t="shared" si="24"/>
        <v>6455.5143699999999</v>
      </c>
      <c r="H1405" s="2">
        <f t="shared" si="27"/>
        <v>0.64999999999781721</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318531.98</v>
      </c>
      <c r="D1408" s="1">
        <f>'RAS-funkcijski'!E114</f>
        <v>388422.35</v>
      </c>
      <c r="E1408" s="1">
        <v>0</v>
      </c>
      <c r="F1408" s="1">
        <v>0</v>
      </c>
      <c r="G1408" s="2">
        <f t="shared" si="24"/>
        <v>120491.4348</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292611.45999999996</v>
      </c>
      <c r="D1409" s="1">
        <f>'RAS-funkcijski'!E115</f>
        <v>363781.57</v>
      </c>
      <c r="E1409" s="1">
        <v>0</v>
      </c>
      <c r="F1409" s="1">
        <v>0</v>
      </c>
      <c r="G1409" s="2">
        <f t="shared" si="24"/>
        <v>113239.3806</v>
      </c>
      <c r="H1409" s="2">
        <f t="shared" si="27"/>
        <v>0.88999999995576218</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283878.3</v>
      </c>
      <c r="D1410" s="1">
        <f>'RAS-funkcijski'!E116</f>
        <v>354039.15</v>
      </c>
      <c r="E1410" s="1">
        <v>0</v>
      </c>
      <c r="F1410" s="1">
        <v>0</v>
      </c>
      <c r="G1410" s="2">
        <f t="shared" si="24"/>
        <v>111099.13920000001</v>
      </c>
      <c r="H1410" s="2">
        <f t="shared" si="27"/>
        <v>0.45000000001164153</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8733.16</v>
      </c>
      <c r="D1411" s="1">
        <f>'RAS-funkcijski'!E117</f>
        <v>9742.42</v>
      </c>
      <c r="E1411" s="1">
        <v>0</v>
      </c>
      <c r="F1411" s="1">
        <v>0</v>
      </c>
      <c r="G1411" s="2">
        <f t="shared" si="24"/>
        <v>3188.634</v>
      </c>
      <c r="H1411" s="2">
        <f t="shared" si="27"/>
        <v>0.57999999999992724</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25920.52</v>
      </c>
      <c r="D1419" s="1">
        <f>'RAS-funkcijski'!E125</f>
        <v>24640.78</v>
      </c>
      <c r="E1419" s="1">
        <v>0</v>
      </c>
      <c r="F1419" s="1">
        <v>0</v>
      </c>
      <c r="G1419" s="2">
        <f t="shared" si="24"/>
        <v>9099.4516799999983</v>
      </c>
      <c r="H1419" s="2">
        <f t="shared" si="27"/>
        <v>0.7000000000007276</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20308.620000000003</v>
      </c>
      <c r="D1423" s="1">
        <f>'RAS-funkcijski'!E129</f>
        <v>20900.810000000001</v>
      </c>
      <c r="E1423" s="1">
        <v>0</v>
      </c>
      <c r="F1423" s="1">
        <v>0</v>
      </c>
      <c r="G1423" s="2">
        <f t="shared" si="24"/>
        <v>7763.7800000000007</v>
      </c>
      <c r="H1423" s="2">
        <f t="shared" si="27"/>
        <v>0.56999999999607098</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17407.45</v>
      </c>
      <c r="D1429" s="1">
        <f>'RAS-funkcijski'!E135</f>
        <v>20900.810000000001</v>
      </c>
      <c r="E1429" s="1">
        <v>0</v>
      </c>
      <c r="F1429" s="1">
        <v>0</v>
      </c>
      <c r="G1429" s="2">
        <f t="shared" si="24"/>
        <v>7756.3881700000002</v>
      </c>
      <c r="H1429" s="2">
        <f t="shared" si="27"/>
        <v>0.63999999999941792</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2901.17</v>
      </c>
      <c r="D1432" s="1">
        <f>'RAS-funkcijski'!E138</f>
        <v>0</v>
      </c>
      <c r="E1432" s="1">
        <v>0</v>
      </c>
      <c r="F1432" s="1">
        <v>0</v>
      </c>
      <c r="G1432" s="2">
        <f t="shared" si="24"/>
        <v>388.75678000000005</v>
      </c>
      <c r="H1432" s="2">
        <f t="shared" si="27"/>
        <v>0.17000000000007276</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1821987.26</v>
      </c>
      <c r="D1435" s="13">
        <f>'RAS-funkcijski'!E141</f>
        <v>1773756.25</v>
      </c>
      <c r="E1435" s="13">
        <v>0</v>
      </c>
      <c r="F1435" s="13">
        <v>0</v>
      </c>
      <c r="G1435" s="14">
        <f t="shared" si="24"/>
        <v>735621.46712000004</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105779.89</v>
      </c>
      <c r="D1436" s="6">
        <f>'P-VRIO'!E5</f>
        <v>50</v>
      </c>
      <c r="E1436" s="6">
        <v>0</v>
      </c>
      <c r="F1436" s="6">
        <v>0</v>
      </c>
      <c r="G1436" s="7">
        <f t="shared" si="24"/>
        <v>105.87988999999999</v>
      </c>
      <c r="H1436" s="7">
        <f t="shared" si="27"/>
        <v>0.11000000000058208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105779.89</v>
      </c>
      <c r="D1453" s="1">
        <f>'P-VRIO'!E22</f>
        <v>50</v>
      </c>
      <c r="E1453" s="1">
        <v>0</v>
      </c>
      <c r="F1453" s="1">
        <v>0</v>
      </c>
      <c r="G1453" s="2">
        <f t="shared" si="24"/>
        <v>1905.8380199999997</v>
      </c>
      <c r="H1453" s="2">
        <f t="shared" si="27"/>
        <v>0.11000000000058208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1415.89</v>
      </c>
      <c r="D1454" s="1">
        <f>'P-VRIO'!E23</f>
        <v>50</v>
      </c>
      <c r="E1454" s="1">
        <v>0</v>
      </c>
      <c r="F1454" s="1">
        <v>0</v>
      </c>
      <c r="G1454" s="2">
        <f t="shared" si="24"/>
        <v>28.801909999999999</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1415.89</v>
      </c>
      <c r="D1456" s="1">
        <f>'P-VRIO'!E25</f>
        <v>50</v>
      </c>
      <c r="E1456" s="1">
        <v>0</v>
      </c>
      <c r="F1456" s="1">
        <v>0</v>
      </c>
      <c r="G1456" s="2">
        <f t="shared" si="24"/>
        <v>31.833690000000004</v>
      </c>
      <c r="H1456" s="2">
        <f t="shared" si="27"/>
        <v>0.10999999999989996</v>
      </c>
      <c r="I1456" s="10">
        <f t="shared" si="30"/>
        <v>3.5017058999968156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104364</v>
      </c>
      <c r="D1461" s="1">
        <f>'P-VRIO'!E30</f>
        <v>0</v>
      </c>
      <c r="E1461" s="1">
        <v>0</v>
      </c>
      <c r="F1461" s="1">
        <v>0</v>
      </c>
      <c r="G1461" s="2">
        <f t="shared" si="24"/>
        <v>2713.4639999999999</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104364</v>
      </c>
      <c r="D1468" s="1">
        <f>'P-VRIO'!E37</f>
        <v>0</v>
      </c>
      <c r="E1468" s="1">
        <v>0</v>
      </c>
      <c r="F1468" s="1">
        <v>0</v>
      </c>
      <c r="G1468" s="2">
        <f t="shared" si="24"/>
        <v>3444.0120000000002</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84328.48</v>
      </c>
      <c r="D1480" s="6"/>
      <c r="E1480" s="6">
        <v>0</v>
      </c>
      <c r="F1480" s="6">
        <v>0</v>
      </c>
      <c r="G1480" s="7">
        <f t="shared" ref="G1480:G1580" si="34">B1480/1000*C1480</f>
        <v>84.328479999999999</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1478206.22</v>
      </c>
      <c r="D1481" s="1">
        <v>0</v>
      </c>
      <c r="E1481" s="1">
        <v>0</v>
      </c>
      <c r="F1481" s="1">
        <v>0</v>
      </c>
      <c r="G1481" s="2">
        <f t="shared" si="34"/>
        <v>2956.4124400000001</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955853.16999999993</v>
      </c>
      <c r="D1483" s="1">
        <v>0</v>
      </c>
      <c r="E1483" s="1">
        <v>0</v>
      </c>
      <c r="F1483" s="1">
        <v>0</v>
      </c>
      <c r="G1483" s="2">
        <f t="shared" si="34"/>
        <v>3823.4126799999999</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468754.66</v>
      </c>
      <c r="D1484" s="1">
        <v>0</v>
      </c>
      <c r="E1484" s="1">
        <v>0</v>
      </c>
      <c r="F1484" s="1">
        <v>0</v>
      </c>
      <c r="G1484" s="2">
        <f t="shared" si="34"/>
        <v>2343.7732999999998</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478840.98</v>
      </c>
      <c r="D1485" s="1">
        <v>0</v>
      </c>
      <c r="E1485" s="1">
        <v>0</v>
      </c>
      <c r="F1485" s="1">
        <v>0</v>
      </c>
      <c r="G1485" s="2">
        <f t="shared" si="34"/>
        <v>2873.0458800000001</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1122.01</v>
      </c>
      <c r="D1486" s="1">
        <v>0</v>
      </c>
      <c r="E1486" s="1">
        <v>0</v>
      </c>
      <c r="F1486" s="1">
        <v>0</v>
      </c>
      <c r="G1486" s="2">
        <f t="shared" si="34"/>
        <v>7.8540700000000001</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4155.04</v>
      </c>
      <c r="D1487" s="1">
        <v>0</v>
      </c>
      <c r="E1487" s="1">
        <v>0</v>
      </c>
      <c r="F1487" s="1">
        <v>0</v>
      </c>
      <c r="G1487" s="2">
        <f t="shared" si="34"/>
        <v>33.240319999999997</v>
      </c>
      <c r="H1487" s="2">
        <f t="shared" si="35"/>
        <v>3.999999999996362E-2</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2980.48</v>
      </c>
      <c r="D1491" s="1">
        <v>0</v>
      </c>
      <c r="E1491" s="1">
        <v>0</v>
      </c>
      <c r="F1491" s="1">
        <v>0</v>
      </c>
      <c r="G1491" s="2">
        <f t="shared" si="34"/>
        <v>35.76576</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522353.05</v>
      </c>
      <c r="D1492" s="1">
        <v>0</v>
      </c>
      <c r="E1492" s="1">
        <v>0</v>
      </c>
      <c r="F1492" s="1">
        <v>0</v>
      </c>
      <c r="G1492" s="2">
        <f t="shared" si="34"/>
        <v>6790.5896499999999</v>
      </c>
      <c r="H1492" s="2">
        <f t="shared" si="35"/>
        <v>4.9999999988358468E-2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1419096.88</v>
      </c>
      <c r="D1499" s="1">
        <v>0</v>
      </c>
      <c r="E1499" s="1">
        <v>0</v>
      </c>
      <c r="F1499" s="1">
        <v>0</v>
      </c>
      <c r="G1499" s="2">
        <f t="shared" si="34"/>
        <v>28381.937599999997</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977939.72</v>
      </c>
      <c r="D1501" s="1">
        <v>0</v>
      </c>
      <c r="E1501" s="1">
        <v>0</v>
      </c>
      <c r="F1501" s="1">
        <v>0</v>
      </c>
      <c r="G1501" s="2">
        <f t="shared" si="34"/>
        <v>21514.673839999999</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464249.1</v>
      </c>
      <c r="D1502" s="1">
        <v>0</v>
      </c>
      <c r="E1502" s="1">
        <v>0</v>
      </c>
      <c r="F1502" s="1">
        <v>0</v>
      </c>
      <c r="G1502" s="2">
        <f t="shared" si="34"/>
        <v>10677.729299999999</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505572.26</v>
      </c>
      <c r="D1503" s="1">
        <v>0</v>
      </c>
      <c r="E1503" s="1">
        <v>0</v>
      </c>
      <c r="F1503" s="1">
        <v>0</v>
      </c>
      <c r="G1503" s="2">
        <f t="shared" si="34"/>
        <v>12133.73424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1140.32</v>
      </c>
      <c r="D1504" s="1">
        <v>0</v>
      </c>
      <c r="E1504" s="1">
        <v>0</v>
      </c>
      <c r="F1504" s="1">
        <v>0</v>
      </c>
      <c r="G1504" s="2">
        <f t="shared" si="34"/>
        <v>28.507999999999999</v>
      </c>
      <c r="H1504" s="2">
        <f t="shared" si="35"/>
        <v>0.31999999999993634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3997.56</v>
      </c>
      <c r="D1505" s="1">
        <v>0</v>
      </c>
      <c r="E1505" s="1">
        <v>0</v>
      </c>
      <c r="F1505" s="1">
        <v>0</v>
      </c>
      <c r="G1505" s="2">
        <f t="shared" si="34"/>
        <v>103.93656</v>
      </c>
      <c r="H1505" s="2">
        <f t="shared" si="35"/>
        <v>0.44000000000005457</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2980.48</v>
      </c>
      <c r="D1509" s="1">
        <v>0</v>
      </c>
      <c r="E1509" s="1">
        <v>0</v>
      </c>
      <c r="F1509" s="1">
        <v>0</v>
      </c>
      <c r="G1509" s="2">
        <f t="shared" si="34"/>
        <v>89.414400000000001</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441157.16</v>
      </c>
      <c r="D1510" s="1">
        <v>0</v>
      </c>
      <c r="E1510" s="1">
        <v>0</v>
      </c>
      <c r="F1510" s="1">
        <v>0</v>
      </c>
      <c r="G1510" s="2">
        <f t="shared" si="34"/>
        <v>13675.871959999999</v>
      </c>
      <c r="H1510" s="2">
        <f t="shared" si="35"/>
        <v>0.15999999997438863</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143437.82000000007</v>
      </c>
      <c r="D1517" s="1">
        <v>0</v>
      </c>
      <c r="E1517" s="1">
        <v>0</v>
      </c>
      <c r="F1517" s="1">
        <v>0</v>
      </c>
      <c r="G1517" s="2">
        <f t="shared" si="34"/>
        <v>5450.637160000002</v>
      </c>
      <c r="H1517" s="2">
        <f t="shared" si="35"/>
        <v>0.17999999993480742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106435.84</v>
      </c>
      <c r="D1518" s="1">
        <v>0</v>
      </c>
      <c r="E1518" s="1">
        <v>0</v>
      </c>
      <c r="F1518" s="1">
        <v>0</v>
      </c>
      <c r="G1518" s="2">
        <f t="shared" si="34"/>
        <v>4150.9977600000002</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14114.529999999997</v>
      </c>
      <c r="D1524" s="1">
        <v>0</v>
      </c>
      <c r="E1524" s="1">
        <v>0</v>
      </c>
      <c r="F1524" s="1">
        <v>0</v>
      </c>
      <c r="G1524" s="2">
        <f t="shared" si="34"/>
        <v>635.15384999999981</v>
      </c>
      <c r="H1524" s="2">
        <f t="shared" si="35"/>
        <v>0.47000000000298314</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13450.009999999998</v>
      </c>
      <c r="D1530" s="1">
        <v>0</v>
      </c>
      <c r="E1530" s="1">
        <v>0</v>
      </c>
      <c r="F1530" s="1">
        <v>0</v>
      </c>
      <c r="G1530" s="2">
        <f t="shared" si="34"/>
        <v>685.95050999999989</v>
      </c>
      <c r="H1530" s="2">
        <f t="shared" si="35"/>
        <v>9.9999999983992893E-3</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12778.9</v>
      </c>
      <c r="D1531" s="1">
        <v>0</v>
      </c>
      <c r="E1531" s="1">
        <v>0</v>
      </c>
      <c r="F1531" s="1">
        <v>0</v>
      </c>
      <c r="G1531" s="2">
        <f t="shared" si="34"/>
        <v>664.50279999999998</v>
      </c>
      <c r="H1531" s="2">
        <f t="shared" si="35"/>
        <v>0.1000000000003638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462.73</v>
      </c>
      <c r="D1532" s="1">
        <v>0</v>
      </c>
      <c r="E1532" s="1">
        <v>0</v>
      </c>
      <c r="F1532" s="1">
        <v>0</v>
      </c>
      <c r="G1532" s="2">
        <f t="shared" si="34"/>
        <v>24.52469</v>
      </c>
      <c r="H1532" s="2">
        <f t="shared" si="35"/>
        <v>0.26999999999998181</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208.38</v>
      </c>
      <c r="D1533" s="1">
        <v>0</v>
      </c>
      <c r="E1533" s="1">
        <v>0</v>
      </c>
      <c r="F1533" s="1">
        <v>0</v>
      </c>
      <c r="G1533" s="2">
        <f t="shared" si="34"/>
        <v>11.252519999999999</v>
      </c>
      <c r="H1533" s="2">
        <f t="shared" si="35"/>
        <v>0.37999999999999545</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531.79999999999995</v>
      </c>
      <c r="D1540" s="1">
        <v>0</v>
      </c>
      <c r="E1540" s="1">
        <v>0</v>
      </c>
      <c r="F1540" s="1">
        <v>0</v>
      </c>
      <c r="G1540" s="2">
        <f t="shared" si="34"/>
        <v>32.439799999999998</v>
      </c>
      <c r="H1540" s="2">
        <f t="shared" si="35"/>
        <v>0.20000000000004547</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531.79999999999995</v>
      </c>
      <c r="D1541" s="1">
        <v>0</v>
      </c>
      <c r="E1541" s="1">
        <v>0</v>
      </c>
      <c r="F1541" s="1">
        <v>0</v>
      </c>
      <c r="G1541" s="2">
        <f t="shared" si="34"/>
        <v>32.971599999999995</v>
      </c>
      <c r="H1541" s="2">
        <f t="shared" si="35"/>
        <v>0.20000000000004547</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132.72</v>
      </c>
      <c r="D1560" s="1">
        <v>0</v>
      </c>
      <c r="E1560" s="1">
        <v>0</v>
      </c>
      <c r="F1560" s="1">
        <v>0</v>
      </c>
      <c r="G1560" s="2">
        <f t="shared" si="34"/>
        <v>10.75032</v>
      </c>
      <c r="H1560" s="2">
        <f t="shared" si="35"/>
        <v>0.28000000000000114</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132.72</v>
      </c>
      <c r="D1564" s="1">
        <v>0</v>
      </c>
      <c r="E1564" s="1">
        <v>0</v>
      </c>
      <c r="F1564" s="1">
        <v>0</v>
      </c>
      <c r="G1564" s="2">
        <f t="shared" si="34"/>
        <v>11.2812</v>
      </c>
      <c r="H1564" s="2">
        <f t="shared" si="35"/>
        <v>0.28000000000000114</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92321.31</v>
      </c>
      <c r="D1565" s="1">
        <v>0</v>
      </c>
      <c r="E1565" s="1">
        <v>0</v>
      </c>
      <c r="F1565" s="1">
        <v>0</v>
      </c>
      <c r="G1565" s="2">
        <f t="shared" si="34"/>
        <v>7939.6326599999993</v>
      </c>
      <c r="H1565" s="2">
        <f t="shared" si="35"/>
        <v>0.30999999999767169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4162.5</v>
      </c>
      <c r="D1566" s="1">
        <v>0</v>
      </c>
      <c r="E1566" s="1">
        <v>0</v>
      </c>
      <c r="F1566" s="1">
        <v>0</v>
      </c>
      <c r="G1566" s="2">
        <f t="shared" si="34"/>
        <v>362.13749999999999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88158.81</v>
      </c>
      <c r="D1567" s="1">
        <v>0</v>
      </c>
      <c r="E1567" s="1">
        <v>0</v>
      </c>
      <c r="F1567" s="1">
        <v>0</v>
      </c>
      <c r="G1567" s="2">
        <f t="shared" si="34"/>
        <v>7757.9752799999997</v>
      </c>
      <c r="H1567" s="2">
        <f t="shared" si="35"/>
        <v>0.19000000000232831</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37001.979999999996</v>
      </c>
      <c r="D1576" s="1">
        <v>0</v>
      </c>
      <c r="E1576" s="1">
        <v>0</v>
      </c>
      <c r="F1576" s="1">
        <v>0</v>
      </c>
      <c r="G1576" s="2">
        <f t="shared" si="34"/>
        <v>3589.1920599999999</v>
      </c>
      <c r="H1576" s="2">
        <f t="shared" si="35"/>
        <v>2.0000000004074536E-2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32219.64</v>
      </c>
      <c r="D1578" s="1">
        <v>0</v>
      </c>
      <c r="E1578" s="1">
        <v>0</v>
      </c>
      <c r="F1578" s="1">
        <v>0</v>
      </c>
      <c r="G1578" s="2">
        <f t="shared" si="34"/>
        <v>3189.7443600000001</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4782.34</v>
      </c>
      <c r="D1579" s="1">
        <v>0</v>
      </c>
      <c r="E1579" s="1">
        <v>0</v>
      </c>
      <c r="F1579" s="1">
        <v>0</v>
      </c>
      <c r="G1579" s="2">
        <f t="shared" si="34"/>
        <v>478.23400000000004</v>
      </c>
      <c r="H1579" s="2">
        <f t="shared" si="35"/>
        <v>0.34000000000014552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9" t="s">
        <v>3318</v>
      </c>
      <c r="B1" s="379"/>
      <c r="C1" s="379"/>
    </row>
    <row r="2" spans="1:17" ht="33" customHeight="1">
      <c r="A2" s="380" t="s">
        <v>3319</v>
      </c>
      <c r="B2" s="381"/>
      <c r="C2" s="378"/>
      <c r="D2" s="4"/>
      <c r="E2" s="4"/>
      <c r="F2" s="4"/>
      <c r="G2" s="4"/>
      <c r="H2" s="4"/>
      <c r="I2" s="4"/>
      <c r="J2" s="4"/>
      <c r="K2" s="4"/>
      <c r="L2" s="4"/>
      <c r="M2" s="4"/>
      <c r="N2" s="4"/>
      <c r="O2" s="4"/>
      <c r="P2" s="4"/>
      <c r="Q2" s="4"/>
    </row>
    <row r="3" spans="1:17" ht="18.75" customHeight="1">
      <c r="A3" s="304" t="s">
        <v>3320</v>
      </c>
      <c r="B3" s="382" t="s">
        <v>3321</v>
      </c>
      <c r="C3" s="378"/>
      <c r="D3" s="4"/>
      <c r="E3" s="4"/>
      <c r="F3" s="4"/>
      <c r="G3" s="4"/>
      <c r="H3" s="4"/>
      <c r="I3" s="4"/>
      <c r="J3" s="4"/>
      <c r="K3" s="4"/>
      <c r="L3" s="4"/>
      <c r="M3" s="4"/>
      <c r="N3" s="4"/>
      <c r="O3" s="4"/>
      <c r="P3" s="4"/>
      <c r="Q3" s="4"/>
    </row>
    <row r="4" spans="1:17" ht="37.5" hidden="1" customHeight="1">
      <c r="A4" s="305" t="s">
        <v>3322</v>
      </c>
      <c r="B4" s="377" t="s">
        <v>3323</v>
      </c>
      <c r="C4" s="378"/>
      <c r="D4" s="4"/>
      <c r="E4" s="4"/>
      <c r="F4" s="4"/>
      <c r="G4" s="4"/>
      <c r="H4" s="4"/>
      <c r="I4" s="4"/>
      <c r="J4" s="4"/>
      <c r="K4" s="4"/>
      <c r="L4" s="4"/>
      <c r="M4" s="4"/>
      <c r="N4" s="4"/>
      <c r="O4" s="4"/>
      <c r="P4" s="4"/>
      <c r="Q4" s="4"/>
    </row>
    <row r="5" spans="1:17" ht="48" hidden="1" customHeight="1">
      <c r="A5" s="305" t="s">
        <v>3322</v>
      </c>
      <c r="B5" s="377" t="s">
        <v>3324</v>
      </c>
      <c r="C5" s="378"/>
      <c r="D5" s="4"/>
      <c r="E5" s="4"/>
      <c r="F5" s="4"/>
      <c r="G5" s="4"/>
      <c r="H5" s="4"/>
      <c r="I5" s="4"/>
      <c r="J5" s="4"/>
      <c r="K5" s="4"/>
      <c r="L5" s="4"/>
      <c r="M5" s="4"/>
      <c r="N5" s="4"/>
      <c r="O5" s="4"/>
      <c r="P5" s="4"/>
      <c r="Q5" s="4"/>
    </row>
    <row r="6" spans="1:17" ht="59.25" hidden="1" customHeight="1">
      <c r="A6" s="305" t="s">
        <v>3322</v>
      </c>
      <c r="B6" s="377" t="s">
        <v>3325</v>
      </c>
      <c r="C6" s="378"/>
      <c r="D6" s="4"/>
      <c r="E6" s="4"/>
      <c r="F6" s="4"/>
      <c r="G6" s="4"/>
      <c r="H6" s="4"/>
      <c r="I6" s="4"/>
      <c r="J6" s="4"/>
      <c r="K6" s="4"/>
      <c r="L6" s="4"/>
      <c r="M6" s="4"/>
      <c r="N6" s="4"/>
      <c r="O6" s="4"/>
      <c r="P6" s="4"/>
      <c r="Q6" s="4"/>
    </row>
    <row r="7" spans="1:17" ht="48" hidden="1" customHeight="1">
      <c r="A7" s="305" t="s">
        <v>3326</v>
      </c>
      <c r="B7" s="377" t="s">
        <v>3327</v>
      </c>
      <c r="C7" s="378"/>
      <c r="D7" s="4"/>
      <c r="E7" s="4"/>
      <c r="F7" s="4"/>
      <c r="G7" s="4"/>
      <c r="H7" s="4"/>
      <c r="I7" s="4"/>
      <c r="J7" s="4"/>
      <c r="K7" s="4"/>
      <c r="L7" s="4"/>
      <c r="M7" s="4"/>
      <c r="N7" s="4"/>
      <c r="O7" s="4"/>
      <c r="P7" s="4"/>
      <c r="Q7" s="4"/>
    </row>
    <row r="8" spans="1:17" ht="41.25" hidden="1" customHeight="1">
      <c r="A8" s="305" t="s">
        <v>3328</v>
      </c>
      <c r="B8" s="377" t="s">
        <v>3329</v>
      </c>
      <c r="C8" s="378"/>
      <c r="D8" s="4"/>
      <c r="E8" s="4"/>
      <c r="F8" s="4"/>
      <c r="G8" s="4"/>
      <c r="H8" s="4"/>
      <c r="I8" s="4"/>
      <c r="J8" s="4"/>
      <c r="K8" s="4"/>
      <c r="L8" s="4"/>
      <c r="M8" s="4"/>
      <c r="N8" s="4"/>
      <c r="O8" s="4"/>
      <c r="P8" s="4"/>
      <c r="Q8" s="4"/>
    </row>
    <row r="9" spans="1:17" ht="59.25" hidden="1" customHeight="1">
      <c r="A9" s="305" t="s">
        <v>3330</v>
      </c>
      <c r="B9" s="377" t="s">
        <v>3331</v>
      </c>
      <c r="C9" s="378"/>
      <c r="D9" s="4"/>
      <c r="E9" s="4"/>
      <c r="F9" s="4"/>
      <c r="G9" s="4"/>
      <c r="H9" s="4"/>
      <c r="I9" s="4"/>
      <c r="J9" s="4"/>
      <c r="K9" s="4"/>
      <c r="L9" s="4"/>
      <c r="M9" s="4"/>
      <c r="N9" s="4"/>
      <c r="O9" s="4"/>
      <c r="P9" s="4"/>
      <c r="Q9" s="4"/>
    </row>
    <row r="10" spans="1:17" ht="61.5" hidden="1" customHeight="1">
      <c r="A10" s="305" t="s">
        <v>3330</v>
      </c>
      <c r="B10" s="377" t="s">
        <v>3332</v>
      </c>
      <c r="C10" s="378"/>
      <c r="D10" s="4"/>
      <c r="E10" s="4"/>
      <c r="F10" s="4"/>
      <c r="G10" s="4"/>
      <c r="H10" s="4"/>
      <c r="I10" s="4"/>
      <c r="J10" s="4"/>
      <c r="K10" s="4"/>
      <c r="L10" s="4"/>
      <c r="M10" s="4"/>
      <c r="N10" s="4"/>
      <c r="O10" s="4"/>
      <c r="P10" s="4"/>
      <c r="Q10" s="4"/>
    </row>
    <row r="11" spans="1:17" ht="43.5" hidden="1" customHeight="1">
      <c r="A11" s="305" t="s">
        <v>3330</v>
      </c>
      <c r="B11" s="377" t="s">
        <v>3333</v>
      </c>
      <c r="C11" s="378"/>
      <c r="D11" s="4"/>
      <c r="E11" s="4"/>
      <c r="F11" s="4"/>
      <c r="G11" s="4"/>
      <c r="H11" s="4"/>
      <c r="I11" s="4"/>
      <c r="J11" s="4"/>
      <c r="K11" s="4"/>
      <c r="L11" s="4"/>
      <c r="M11" s="4"/>
      <c r="N11" s="4"/>
      <c r="O11" s="4"/>
      <c r="P11" s="4"/>
      <c r="Q11" s="4"/>
    </row>
    <row r="12" spans="1:17" ht="27.75" hidden="1" customHeight="1">
      <c r="A12" s="305" t="s">
        <v>3334</v>
      </c>
      <c r="B12" s="377" t="s">
        <v>3335</v>
      </c>
      <c r="C12" s="378"/>
      <c r="D12" s="4"/>
      <c r="E12" s="4"/>
      <c r="F12" s="4"/>
      <c r="G12" s="4"/>
      <c r="H12" s="4"/>
      <c r="I12" s="4"/>
      <c r="J12" s="4"/>
      <c r="K12" s="4"/>
      <c r="L12" s="4"/>
      <c r="M12" s="4"/>
      <c r="N12" s="4"/>
      <c r="O12" s="4"/>
      <c r="P12" s="4"/>
      <c r="Q12" s="4"/>
    </row>
    <row r="13" spans="1:17" ht="27.75" hidden="1" customHeight="1">
      <c r="A13" s="305" t="s">
        <v>3336</v>
      </c>
      <c r="B13" s="377" t="s">
        <v>3337</v>
      </c>
      <c r="C13" s="378"/>
      <c r="D13" s="4"/>
      <c r="E13" s="4"/>
      <c r="F13" s="4"/>
      <c r="G13" s="4"/>
      <c r="H13" s="4"/>
      <c r="I13" s="4"/>
      <c r="J13" s="4"/>
      <c r="K13" s="4"/>
      <c r="L13" s="4"/>
      <c r="M13" s="4"/>
      <c r="N13" s="4"/>
      <c r="O13" s="4"/>
      <c r="P13" s="4"/>
      <c r="Q13" s="4"/>
    </row>
    <row r="14" spans="1:17" ht="45.75" hidden="1" customHeight="1">
      <c r="A14" s="305" t="s">
        <v>3338</v>
      </c>
      <c r="B14" s="377" t="s">
        <v>3339</v>
      </c>
      <c r="C14" s="378"/>
      <c r="D14" s="4"/>
      <c r="E14" s="4"/>
      <c r="F14" s="4"/>
      <c r="G14" s="4"/>
      <c r="H14" s="4"/>
      <c r="I14" s="4"/>
      <c r="J14" s="4"/>
      <c r="K14" s="4"/>
      <c r="L14" s="4"/>
      <c r="M14" s="4"/>
      <c r="N14" s="4"/>
      <c r="O14" s="4"/>
      <c r="P14" s="4"/>
      <c r="Q14" s="4"/>
    </row>
    <row r="15" spans="1:17" ht="45.75" hidden="1" customHeight="1">
      <c r="A15" s="305" t="s">
        <v>3340</v>
      </c>
      <c r="B15" s="377" t="s">
        <v>3341</v>
      </c>
      <c r="C15" s="378"/>
      <c r="D15" s="4"/>
      <c r="E15" s="4"/>
      <c r="F15" s="4"/>
      <c r="G15" s="4"/>
      <c r="H15" s="4"/>
      <c r="I15" s="4"/>
      <c r="J15" s="4"/>
      <c r="K15" s="4"/>
      <c r="L15" s="4"/>
      <c r="M15" s="4"/>
      <c r="N15" s="4"/>
      <c r="O15" s="4"/>
      <c r="P15" s="4"/>
      <c r="Q15" s="4"/>
    </row>
    <row r="16" spans="1:17" ht="51" hidden="1" customHeight="1">
      <c r="A16" s="305" t="s">
        <v>3342</v>
      </c>
      <c r="B16" s="377" t="s">
        <v>3343</v>
      </c>
      <c r="C16" s="378"/>
      <c r="D16" s="4"/>
      <c r="E16" s="4"/>
      <c r="F16" s="4"/>
      <c r="G16" s="4"/>
      <c r="H16" s="4"/>
      <c r="I16" s="4"/>
      <c r="J16" s="4"/>
      <c r="K16" s="4"/>
      <c r="L16" s="4"/>
      <c r="M16" s="4"/>
      <c r="N16" s="4"/>
      <c r="O16" s="4"/>
      <c r="P16" s="4"/>
      <c r="Q16" s="4"/>
    </row>
    <row r="17" spans="1:17" ht="27.75" hidden="1" customHeight="1">
      <c r="A17" s="305" t="s">
        <v>3344</v>
      </c>
      <c r="B17" s="377" t="s">
        <v>3345</v>
      </c>
      <c r="C17" s="378"/>
      <c r="D17" s="4"/>
      <c r="E17" s="4"/>
      <c r="F17" s="4"/>
      <c r="G17" s="4"/>
      <c r="H17" s="4"/>
      <c r="I17" s="4"/>
      <c r="J17" s="4"/>
      <c r="K17" s="4"/>
      <c r="L17" s="4"/>
      <c r="M17" s="4"/>
      <c r="N17" s="4"/>
      <c r="O17" s="4"/>
      <c r="P17" s="4"/>
      <c r="Q17" s="4"/>
    </row>
    <row r="18" spans="1:17" ht="27.75" hidden="1" customHeight="1">
      <c r="A18" s="305" t="s">
        <v>3346</v>
      </c>
      <c r="B18" s="377" t="s">
        <v>3347</v>
      </c>
      <c r="C18" s="378"/>
      <c r="D18" s="4"/>
      <c r="E18" s="4"/>
      <c r="F18" s="4"/>
      <c r="G18" s="4"/>
      <c r="H18" s="4"/>
      <c r="I18" s="4"/>
      <c r="J18" s="4"/>
      <c r="K18" s="4"/>
      <c r="L18" s="4"/>
      <c r="M18" s="4"/>
      <c r="N18" s="4"/>
      <c r="O18" s="4"/>
      <c r="P18" s="4"/>
      <c r="Q18" s="4"/>
    </row>
    <row r="19" spans="1:17" ht="45" hidden="1" customHeight="1">
      <c r="A19" s="305" t="s">
        <v>3346</v>
      </c>
      <c r="B19" s="377" t="s">
        <v>3348</v>
      </c>
      <c r="C19" s="378"/>
      <c r="D19" s="4"/>
      <c r="E19" s="4"/>
      <c r="F19" s="4"/>
      <c r="G19" s="4"/>
      <c r="H19" s="4"/>
      <c r="I19" s="4"/>
      <c r="J19" s="4"/>
      <c r="K19" s="4"/>
      <c r="L19" s="4"/>
      <c r="M19" s="4"/>
      <c r="N19" s="4"/>
      <c r="O19" s="4"/>
      <c r="P19" s="4"/>
      <c r="Q19" s="4"/>
    </row>
    <row r="20" spans="1:17" ht="45" hidden="1" customHeight="1">
      <c r="A20" s="305" t="s">
        <v>3349</v>
      </c>
      <c r="B20" s="377" t="s">
        <v>3350</v>
      </c>
      <c r="C20" s="378"/>
      <c r="D20" s="4"/>
      <c r="E20" s="4"/>
      <c r="F20" s="4"/>
      <c r="G20" s="4"/>
      <c r="H20" s="4"/>
      <c r="I20" s="4"/>
      <c r="J20" s="4"/>
      <c r="K20" s="4"/>
      <c r="L20" s="4"/>
      <c r="M20" s="4"/>
      <c r="N20" s="4"/>
      <c r="O20" s="4"/>
      <c r="P20" s="4"/>
      <c r="Q20" s="4"/>
    </row>
    <row r="21" spans="1:17" ht="30" hidden="1" customHeight="1">
      <c r="A21" s="305" t="s">
        <v>3351</v>
      </c>
      <c r="B21" s="377" t="s">
        <v>3352</v>
      </c>
      <c r="C21" s="378"/>
      <c r="D21" s="4"/>
      <c r="E21" s="4"/>
      <c r="F21" s="4"/>
      <c r="G21" s="4"/>
      <c r="H21" s="4"/>
      <c r="I21" s="4"/>
      <c r="J21" s="4"/>
      <c r="K21" s="4"/>
      <c r="L21" s="4"/>
      <c r="M21" s="4"/>
      <c r="N21" s="4"/>
      <c r="O21" s="4"/>
      <c r="P21" s="4"/>
      <c r="Q21" s="4"/>
    </row>
    <row r="22" spans="1:17" ht="30" hidden="1" customHeight="1">
      <c r="A22" s="305" t="s">
        <v>3353</v>
      </c>
      <c r="B22" s="377" t="s">
        <v>3354</v>
      </c>
      <c r="C22" s="378"/>
      <c r="D22" s="4"/>
      <c r="E22" s="4"/>
      <c r="F22" s="4"/>
      <c r="G22" s="4"/>
      <c r="H22" s="4"/>
      <c r="I22" s="4"/>
      <c r="J22" s="4"/>
      <c r="K22" s="4"/>
      <c r="L22" s="4"/>
      <c r="M22" s="4"/>
      <c r="N22" s="4"/>
      <c r="O22" s="4"/>
      <c r="P22" s="4"/>
      <c r="Q22" s="4"/>
    </row>
    <row r="23" spans="1:17" ht="30" hidden="1" customHeight="1">
      <c r="A23" s="305" t="s">
        <v>3355</v>
      </c>
      <c r="B23" s="377" t="s">
        <v>3356</v>
      </c>
      <c r="C23" s="378"/>
      <c r="D23" s="4"/>
      <c r="E23" s="4"/>
      <c r="F23" s="4"/>
      <c r="G23" s="4"/>
      <c r="H23" s="4"/>
      <c r="I23" s="4"/>
      <c r="J23" s="4"/>
      <c r="K23" s="4"/>
      <c r="L23" s="4"/>
      <c r="M23" s="4"/>
      <c r="N23" s="4"/>
      <c r="O23" s="4"/>
      <c r="P23" s="4"/>
      <c r="Q23" s="4"/>
    </row>
    <row r="24" spans="1:17" ht="30" hidden="1" customHeight="1">
      <c r="A24" s="305" t="s">
        <v>3357</v>
      </c>
      <c r="B24" s="377" t="s">
        <v>3358</v>
      </c>
      <c r="C24" s="378"/>
      <c r="D24" s="4"/>
      <c r="E24" s="4"/>
      <c r="F24" s="4"/>
      <c r="G24" s="4"/>
      <c r="H24" s="4"/>
      <c r="I24" s="4"/>
      <c r="J24" s="4"/>
      <c r="K24" s="4"/>
      <c r="L24" s="4"/>
      <c r="M24" s="4"/>
      <c r="N24" s="4"/>
      <c r="O24" s="4"/>
      <c r="P24" s="4"/>
      <c r="Q24" s="4"/>
    </row>
    <row r="25" spans="1:17" ht="30" hidden="1" customHeight="1">
      <c r="A25" s="305" t="s">
        <v>3359</v>
      </c>
      <c r="B25" s="377" t="s">
        <v>3360</v>
      </c>
      <c r="C25" s="378"/>
      <c r="D25" s="4"/>
      <c r="E25" s="4"/>
      <c r="F25" s="4"/>
      <c r="G25" s="4"/>
      <c r="H25" s="4"/>
      <c r="I25" s="4"/>
      <c r="J25" s="4"/>
      <c r="K25" s="4"/>
      <c r="L25" s="4"/>
      <c r="M25" s="4"/>
      <c r="N25" s="4"/>
      <c r="O25" s="4"/>
      <c r="P25" s="4"/>
      <c r="Q25" s="4"/>
    </row>
    <row r="26" spans="1:17" ht="30" hidden="1" customHeight="1">
      <c r="A26" s="305" t="s">
        <v>3361</v>
      </c>
      <c r="B26" s="377" t="s">
        <v>3362</v>
      </c>
      <c r="C26" s="378"/>
      <c r="D26" s="4"/>
      <c r="E26" s="4"/>
      <c r="F26" s="4"/>
      <c r="G26" s="4"/>
      <c r="H26" s="4"/>
      <c r="I26" s="4"/>
      <c r="J26" s="4"/>
      <c r="K26" s="4"/>
      <c r="L26" s="4"/>
      <c r="M26" s="4"/>
      <c r="N26" s="4"/>
      <c r="O26" s="4"/>
      <c r="P26" s="4"/>
      <c r="Q26" s="4"/>
    </row>
    <row r="27" spans="1:17" ht="70.5" hidden="1" customHeight="1">
      <c r="A27" s="305" t="s">
        <v>3363</v>
      </c>
      <c r="B27" s="377" t="s">
        <v>3364</v>
      </c>
      <c r="C27" s="378"/>
      <c r="D27" s="4"/>
      <c r="E27" s="4"/>
      <c r="F27" s="4"/>
      <c r="G27" s="4"/>
      <c r="H27" s="4"/>
      <c r="I27" s="4"/>
      <c r="J27" s="4"/>
      <c r="K27" s="4"/>
      <c r="L27" s="4"/>
      <c r="M27" s="4"/>
      <c r="N27" s="4"/>
      <c r="O27" s="4"/>
      <c r="P27" s="4"/>
      <c r="Q27" s="4"/>
    </row>
    <row r="28" spans="1:17" ht="48" hidden="1" customHeight="1">
      <c r="A28" s="305" t="s">
        <v>3365</v>
      </c>
      <c r="B28" s="377" t="s">
        <v>3366</v>
      </c>
      <c r="C28" s="378"/>
      <c r="D28" s="4"/>
      <c r="E28" s="4"/>
      <c r="F28" s="4"/>
      <c r="G28" s="4"/>
      <c r="H28" s="4"/>
      <c r="I28" s="4"/>
      <c r="J28" s="4"/>
      <c r="K28" s="4"/>
      <c r="L28" s="4"/>
      <c r="M28" s="4"/>
      <c r="N28" s="4"/>
      <c r="O28" s="4"/>
      <c r="P28" s="4"/>
      <c r="Q28" s="4"/>
    </row>
    <row r="29" spans="1:17" ht="100.5" hidden="1" customHeight="1">
      <c r="A29" s="305" t="s">
        <v>3367</v>
      </c>
      <c r="B29" s="377" t="s">
        <v>3368</v>
      </c>
      <c r="C29" s="378"/>
      <c r="D29" s="4"/>
      <c r="E29" s="4"/>
      <c r="F29" s="4"/>
      <c r="G29" s="4"/>
      <c r="H29" s="4"/>
      <c r="I29" s="4"/>
      <c r="J29" s="4"/>
      <c r="K29" s="4"/>
      <c r="L29" s="4"/>
      <c r="M29" s="4"/>
      <c r="N29" s="4"/>
      <c r="O29" s="4"/>
      <c r="P29" s="4"/>
      <c r="Q29" s="4"/>
    </row>
    <row r="30" spans="1:17" ht="45" hidden="1" customHeight="1">
      <c r="A30" s="305" t="s">
        <v>3369</v>
      </c>
      <c r="B30" s="377" t="s">
        <v>3370</v>
      </c>
      <c r="C30" s="378"/>
      <c r="D30" s="4"/>
      <c r="E30" s="4"/>
      <c r="F30" s="4"/>
      <c r="G30" s="4"/>
      <c r="H30" s="4"/>
      <c r="I30" s="4"/>
      <c r="J30" s="4"/>
      <c r="K30" s="4"/>
      <c r="L30" s="4"/>
      <c r="M30" s="4"/>
      <c r="N30" s="4"/>
      <c r="O30" s="4"/>
      <c r="P30" s="4"/>
      <c r="Q30" s="4"/>
    </row>
    <row r="31" spans="1:17" ht="45" hidden="1" customHeight="1">
      <c r="A31" s="305" t="s">
        <v>3371</v>
      </c>
      <c r="B31" s="377" t="s">
        <v>3372</v>
      </c>
      <c r="C31" s="378"/>
      <c r="D31" s="4"/>
      <c r="E31" s="4"/>
      <c r="F31" s="4"/>
      <c r="G31" s="4"/>
      <c r="H31" s="4"/>
      <c r="I31" s="4"/>
      <c r="J31" s="4"/>
      <c r="K31" s="4"/>
      <c r="L31" s="4"/>
      <c r="M31" s="4"/>
      <c r="N31" s="4"/>
      <c r="O31" s="4"/>
      <c r="P31" s="4"/>
      <c r="Q31" s="4"/>
    </row>
    <row r="32" spans="1:17" ht="45" hidden="1" customHeight="1">
      <c r="A32" s="305" t="s">
        <v>3373</v>
      </c>
      <c r="B32" s="377" t="s">
        <v>3374</v>
      </c>
      <c r="C32" s="378"/>
      <c r="D32" s="4"/>
      <c r="E32" s="4"/>
      <c r="F32" s="4"/>
      <c r="G32" s="4"/>
      <c r="H32" s="4"/>
      <c r="I32" s="4"/>
      <c r="J32" s="4"/>
      <c r="K32" s="4"/>
      <c r="L32" s="4"/>
      <c r="M32" s="4"/>
      <c r="N32" s="4"/>
      <c r="O32" s="4"/>
      <c r="P32" s="4"/>
      <c r="Q32" s="4"/>
    </row>
    <row r="33" spans="1:17" ht="72" hidden="1" customHeight="1">
      <c r="A33" s="305" t="s">
        <v>3375</v>
      </c>
      <c r="B33" s="377" t="s">
        <v>3376</v>
      </c>
      <c r="C33" s="378"/>
      <c r="D33" s="4"/>
      <c r="E33" s="4"/>
      <c r="F33" s="4"/>
      <c r="G33" s="4"/>
      <c r="H33" s="4"/>
      <c r="I33" s="4"/>
      <c r="J33" s="4"/>
      <c r="K33" s="4"/>
      <c r="L33" s="4"/>
      <c r="M33" s="4"/>
      <c r="N33" s="4"/>
      <c r="O33" s="4"/>
      <c r="P33" s="4"/>
      <c r="Q33" s="4"/>
    </row>
    <row r="34" spans="1:17" ht="79.5" hidden="1" customHeight="1">
      <c r="A34" s="305" t="s">
        <v>3377</v>
      </c>
      <c r="B34" s="377" t="s">
        <v>3378</v>
      </c>
      <c r="C34" s="378"/>
      <c r="D34" s="4"/>
      <c r="E34" s="4"/>
      <c r="F34" s="4"/>
      <c r="G34" s="4"/>
      <c r="H34" s="4"/>
      <c r="I34" s="4"/>
      <c r="J34" s="4"/>
      <c r="K34" s="4"/>
      <c r="L34" s="4"/>
      <c r="M34" s="4"/>
      <c r="N34" s="4"/>
      <c r="O34" s="4"/>
      <c r="P34" s="4"/>
      <c r="Q34" s="4"/>
    </row>
    <row r="35" spans="1:17" ht="70.5" hidden="1" customHeight="1">
      <c r="A35" s="305" t="s">
        <v>3379</v>
      </c>
      <c r="B35" s="377" t="s">
        <v>3380</v>
      </c>
      <c r="C35" s="378"/>
      <c r="D35" s="4"/>
      <c r="E35" s="4"/>
      <c r="F35" s="4"/>
      <c r="G35" s="4"/>
      <c r="H35" s="4"/>
      <c r="I35" s="4"/>
      <c r="J35" s="4"/>
      <c r="K35" s="4"/>
      <c r="L35" s="4"/>
      <c r="M35" s="4"/>
      <c r="N35" s="4"/>
      <c r="O35" s="4"/>
      <c r="P35" s="4"/>
      <c r="Q35" s="4"/>
    </row>
    <row r="36" spans="1:17" ht="45.75" hidden="1" customHeight="1">
      <c r="A36" s="305" t="s">
        <v>3381</v>
      </c>
      <c r="B36" s="377" t="s">
        <v>3382</v>
      </c>
      <c r="C36" s="378"/>
      <c r="D36" s="4"/>
      <c r="E36" s="4"/>
      <c r="F36" s="4"/>
      <c r="G36" s="4"/>
      <c r="H36" s="4"/>
      <c r="I36" s="4"/>
      <c r="J36" s="4"/>
      <c r="K36" s="4"/>
      <c r="L36" s="4"/>
      <c r="M36" s="4"/>
      <c r="N36" s="4"/>
      <c r="O36" s="4"/>
      <c r="P36" s="4"/>
      <c r="Q36" s="4"/>
    </row>
    <row r="37" spans="1:17" ht="54.75" hidden="1" customHeight="1">
      <c r="A37" s="305" t="s">
        <v>3383</v>
      </c>
      <c r="B37" s="377" t="s">
        <v>3384</v>
      </c>
      <c r="C37" s="378"/>
      <c r="D37" s="4"/>
      <c r="E37" s="4"/>
      <c r="F37" s="4"/>
      <c r="G37" s="4"/>
      <c r="H37" s="4"/>
      <c r="I37" s="4"/>
      <c r="J37" s="4"/>
      <c r="K37" s="4"/>
      <c r="L37" s="4"/>
      <c r="M37" s="4"/>
      <c r="N37" s="4"/>
      <c r="O37" s="4"/>
      <c r="P37" s="4"/>
      <c r="Q37" s="4"/>
    </row>
    <row r="38" spans="1:17" ht="37.5" hidden="1" customHeight="1">
      <c r="A38" s="305" t="s">
        <v>3385</v>
      </c>
      <c r="B38" s="377" t="s">
        <v>3386</v>
      </c>
      <c r="C38" s="378"/>
      <c r="D38" s="4"/>
      <c r="E38" s="4"/>
      <c r="F38" s="4"/>
      <c r="G38" s="4"/>
      <c r="H38" s="4"/>
      <c r="I38" s="4"/>
      <c r="J38" s="4"/>
      <c r="K38" s="4"/>
      <c r="L38" s="4"/>
      <c r="M38" s="4"/>
      <c r="N38" s="4"/>
      <c r="O38" s="4"/>
      <c r="P38" s="4"/>
      <c r="Q38" s="4"/>
    </row>
    <row r="39" spans="1:17" ht="61.5" hidden="1" customHeight="1">
      <c r="A39" s="305" t="s">
        <v>3387</v>
      </c>
      <c r="B39" s="377" t="s">
        <v>3388</v>
      </c>
      <c r="C39" s="378"/>
      <c r="D39" s="4"/>
      <c r="E39" s="4"/>
      <c r="F39" s="4"/>
      <c r="G39" s="4"/>
      <c r="H39" s="4"/>
      <c r="I39" s="4"/>
      <c r="J39" s="4"/>
      <c r="K39" s="4"/>
      <c r="L39" s="4"/>
      <c r="M39" s="4"/>
      <c r="N39" s="4"/>
      <c r="O39" s="4"/>
      <c r="P39" s="4"/>
      <c r="Q39" s="4"/>
    </row>
    <row r="40" spans="1:17" ht="53.25" hidden="1" customHeight="1">
      <c r="A40" s="305" t="s">
        <v>3389</v>
      </c>
      <c r="B40" s="377" t="s">
        <v>3390</v>
      </c>
      <c r="C40" s="378"/>
      <c r="D40" s="4"/>
      <c r="E40" s="4"/>
      <c r="F40" s="4"/>
      <c r="G40" s="4"/>
      <c r="H40" s="4"/>
      <c r="I40" s="4"/>
      <c r="J40" s="4"/>
      <c r="K40" s="4"/>
      <c r="L40" s="4"/>
      <c r="M40" s="4"/>
      <c r="N40" s="4"/>
      <c r="O40" s="4"/>
      <c r="P40" s="4"/>
      <c r="Q40" s="4"/>
    </row>
    <row r="41" spans="1:17" ht="73.5" hidden="1" customHeight="1">
      <c r="A41" s="305" t="s">
        <v>3391</v>
      </c>
      <c r="B41" s="377" t="s">
        <v>3392</v>
      </c>
      <c r="C41" s="378"/>
      <c r="D41" s="4"/>
      <c r="E41" s="4"/>
      <c r="F41" s="4"/>
      <c r="G41" s="4"/>
      <c r="H41" s="4"/>
      <c r="I41" s="4"/>
      <c r="J41" s="4"/>
      <c r="K41" s="4"/>
      <c r="L41" s="4"/>
      <c r="M41" s="4"/>
      <c r="N41" s="4"/>
      <c r="O41" s="4"/>
      <c r="P41" s="4"/>
      <c r="Q41" s="4"/>
    </row>
    <row r="42" spans="1:17" ht="57.75" hidden="1" customHeight="1">
      <c r="A42" s="305" t="s">
        <v>3393</v>
      </c>
      <c r="B42" s="377" t="s">
        <v>3394</v>
      </c>
      <c r="C42" s="378"/>
      <c r="D42" s="4"/>
      <c r="E42" s="4"/>
      <c r="F42" s="4"/>
      <c r="G42" s="4"/>
      <c r="H42" s="4"/>
      <c r="I42" s="4"/>
      <c r="J42" s="4"/>
      <c r="K42" s="4"/>
      <c r="L42" s="4"/>
      <c r="M42" s="4"/>
      <c r="N42" s="4"/>
      <c r="O42" s="4"/>
      <c r="P42" s="4"/>
      <c r="Q42" s="4"/>
    </row>
    <row r="43" spans="1:17" ht="84" hidden="1" customHeight="1">
      <c r="A43" s="305" t="s">
        <v>3395</v>
      </c>
      <c r="B43" s="377" t="s">
        <v>3396</v>
      </c>
      <c r="C43" s="378"/>
      <c r="D43" s="4"/>
      <c r="E43" s="4"/>
      <c r="F43" s="4"/>
      <c r="G43" s="4"/>
      <c r="H43" s="4"/>
      <c r="I43" s="4"/>
      <c r="J43" s="4"/>
      <c r="K43" s="4"/>
      <c r="L43" s="4"/>
      <c r="M43" s="4"/>
      <c r="N43" s="4"/>
      <c r="O43" s="4"/>
      <c r="P43" s="4"/>
      <c r="Q43" s="4"/>
    </row>
    <row r="44" spans="1:17" ht="48" hidden="1" customHeight="1">
      <c r="A44" s="305" t="s">
        <v>3397</v>
      </c>
      <c r="B44" s="377" t="s">
        <v>3398</v>
      </c>
      <c r="C44" s="378"/>
      <c r="D44" s="4"/>
      <c r="E44" s="4"/>
      <c r="F44" s="4"/>
      <c r="G44" s="4"/>
      <c r="H44" s="4"/>
      <c r="I44" s="4"/>
      <c r="J44" s="4"/>
      <c r="K44" s="4"/>
      <c r="L44" s="4"/>
      <c r="M44" s="4"/>
      <c r="N44" s="4"/>
      <c r="O44" s="4"/>
      <c r="P44" s="4"/>
      <c r="Q44" s="4"/>
    </row>
    <row r="45" spans="1:17" ht="57" hidden="1" customHeight="1">
      <c r="A45" s="305" t="s">
        <v>3399</v>
      </c>
      <c r="B45" s="377" t="s">
        <v>3400</v>
      </c>
      <c r="C45" s="378"/>
      <c r="D45" s="4"/>
      <c r="E45" s="4"/>
      <c r="F45" s="4"/>
      <c r="G45" s="4"/>
      <c r="H45" s="4"/>
      <c r="I45" s="4"/>
      <c r="J45" s="4"/>
      <c r="K45" s="4"/>
      <c r="L45" s="4"/>
      <c r="M45" s="4"/>
      <c r="N45" s="4"/>
      <c r="O45" s="4"/>
      <c r="P45" s="4"/>
      <c r="Q45" s="4"/>
    </row>
    <row r="46" spans="1:17" ht="73.5" hidden="1" customHeight="1">
      <c r="A46" s="305" t="s">
        <v>3401</v>
      </c>
      <c r="B46" s="386" t="s">
        <v>3402</v>
      </c>
      <c r="C46" s="378"/>
      <c r="D46" s="41"/>
      <c r="E46" s="4"/>
      <c r="F46" s="4"/>
      <c r="G46" s="4"/>
      <c r="H46" s="4"/>
      <c r="I46" s="4"/>
      <c r="J46" s="4"/>
      <c r="K46" s="4"/>
      <c r="L46" s="4"/>
      <c r="M46" s="4"/>
      <c r="N46" s="4"/>
      <c r="O46" s="4"/>
      <c r="P46" s="4"/>
      <c r="Q46" s="4"/>
    </row>
    <row r="47" spans="1:17" ht="66" hidden="1" customHeight="1">
      <c r="A47" s="46" t="s">
        <v>3403</v>
      </c>
      <c r="B47" s="387" t="s">
        <v>3404</v>
      </c>
      <c r="C47" s="387"/>
      <c r="D47" s="4"/>
      <c r="E47" s="4"/>
      <c r="F47" s="4"/>
      <c r="G47" s="4"/>
      <c r="H47" s="4"/>
      <c r="I47" s="4"/>
      <c r="J47" s="4"/>
      <c r="K47" s="4"/>
      <c r="L47" s="4"/>
      <c r="M47" s="4"/>
      <c r="N47" s="4"/>
      <c r="O47" s="4"/>
      <c r="P47" s="4"/>
      <c r="Q47" s="4"/>
    </row>
    <row r="48" spans="1:17" ht="123.75" customHeight="1">
      <c r="A48" s="267" t="s">
        <v>3405</v>
      </c>
      <c r="B48" s="385" t="s">
        <v>3406</v>
      </c>
      <c r="C48" s="384"/>
      <c r="D48" s="4"/>
      <c r="E48" s="4"/>
      <c r="F48" s="4"/>
      <c r="G48" s="4"/>
      <c r="H48" s="4"/>
      <c r="I48" s="4"/>
      <c r="J48" s="4"/>
      <c r="K48" s="4"/>
      <c r="L48" s="4"/>
      <c r="M48" s="4"/>
      <c r="N48" s="4"/>
      <c r="O48" s="4"/>
      <c r="P48" s="4"/>
      <c r="Q48" s="4"/>
    </row>
    <row r="49" spans="1:17" ht="34.5" customHeight="1">
      <c r="A49" s="267" t="s">
        <v>3407</v>
      </c>
      <c r="B49" s="383" t="s">
        <v>3408</v>
      </c>
      <c r="C49" s="384"/>
      <c r="D49" s="4"/>
      <c r="E49" s="4"/>
      <c r="F49" s="4"/>
      <c r="G49" s="4"/>
      <c r="H49" s="4"/>
      <c r="I49" s="4"/>
      <c r="J49" s="4"/>
      <c r="K49" s="4"/>
      <c r="L49" s="4"/>
      <c r="M49" s="4"/>
      <c r="N49" s="4"/>
      <c r="O49" s="4"/>
      <c r="P49" s="4"/>
      <c r="Q49" s="4"/>
    </row>
    <row r="50" spans="1:17" ht="34.5" customHeight="1">
      <c r="A50" s="267" t="s">
        <v>3409</v>
      </c>
      <c r="B50" s="383" t="s">
        <v>3410</v>
      </c>
      <c r="C50" s="384"/>
      <c r="D50" s="4"/>
      <c r="E50" s="4"/>
      <c r="F50" s="4"/>
      <c r="G50" s="4"/>
      <c r="H50" s="4"/>
      <c r="I50" s="4"/>
      <c r="J50" s="4"/>
      <c r="K50" s="4"/>
      <c r="L50" s="4"/>
      <c r="M50" s="4"/>
      <c r="N50" s="4"/>
      <c r="O50" s="4"/>
      <c r="P50" s="4"/>
      <c r="Q50" s="4"/>
    </row>
    <row r="51" spans="1:17" ht="31.5" customHeight="1">
      <c r="A51" s="306" t="s">
        <v>3411</v>
      </c>
      <c r="B51" s="377" t="s">
        <v>3412</v>
      </c>
      <c r="C51" s="378"/>
      <c r="D51" s="4"/>
      <c r="E51" s="4"/>
      <c r="F51" s="4"/>
      <c r="G51" s="4"/>
      <c r="H51" s="4"/>
      <c r="I51" s="4"/>
      <c r="J51" s="4"/>
      <c r="K51" s="4"/>
      <c r="L51" s="4"/>
      <c r="M51" s="4"/>
      <c r="N51" s="4"/>
      <c r="O51" s="4"/>
      <c r="P51" s="4"/>
      <c r="Q51" s="4"/>
    </row>
    <row r="52" spans="1:17" ht="31.5" customHeight="1">
      <c r="A52" s="306" t="s">
        <v>3413</v>
      </c>
      <c r="B52" s="377" t="s">
        <v>3414</v>
      </c>
      <c r="C52" s="378"/>
      <c r="D52" s="4"/>
      <c r="E52" s="4"/>
      <c r="F52" s="4"/>
      <c r="G52" s="4"/>
      <c r="H52" s="4"/>
      <c r="I52" s="4"/>
      <c r="J52" s="4"/>
      <c r="K52" s="4"/>
      <c r="L52" s="4"/>
      <c r="M52" s="4"/>
      <c r="N52" s="4"/>
      <c r="O52" s="4"/>
      <c r="P52" s="4"/>
      <c r="Q52" s="4"/>
    </row>
    <row r="53" spans="1:17" ht="31.5" customHeight="1">
      <c r="A53" s="306" t="s">
        <v>3415</v>
      </c>
      <c r="B53" s="375" t="s">
        <v>3416</v>
      </c>
      <c r="C53" s="376"/>
      <c r="D53" s="4"/>
      <c r="E53" s="4"/>
      <c r="F53" s="4"/>
      <c r="G53" s="4"/>
      <c r="H53" s="4"/>
      <c r="I53" s="4"/>
      <c r="J53" s="4"/>
      <c r="K53" s="4"/>
      <c r="L53" s="4"/>
      <c r="M53" s="4"/>
      <c r="N53" s="4"/>
      <c r="O53" s="4"/>
      <c r="P53" s="4"/>
      <c r="Q53" s="4"/>
    </row>
    <row r="54" spans="1:17" ht="31.5" customHeight="1">
      <c r="A54" s="306" t="s">
        <v>3417</v>
      </c>
      <c r="B54" s="375" t="s">
        <v>3418</v>
      </c>
      <c r="C54" s="376"/>
      <c r="D54" s="4"/>
      <c r="E54" s="4"/>
      <c r="F54" s="4"/>
      <c r="G54" s="4"/>
      <c r="H54" s="4"/>
      <c r="I54" s="4"/>
      <c r="J54" s="4"/>
      <c r="K54" s="4"/>
      <c r="L54" s="4"/>
      <c r="M54" s="4"/>
      <c r="N54" s="4"/>
      <c r="O54" s="4"/>
      <c r="P54" s="4"/>
      <c r="Q54" s="4"/>
    </row>
    <row r="55" spans="1:17" ht="54.6" customHeight="1">
      <c r="A55" s="306" t="s">
        <v>3419</v>
      </c>
      <c r="B55" s="375" t="s">
        <v>3420</v>
      </c>
      <c r="C55" s="376"/>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32" t="str">
        <f>'PR-RAS'!B6</f>
        <v xml:space="preserve">PRIHODI POSLOVANJA (šifre 61+62+63+64+65+66+67+68) </v>
      </c>
      <c r="C16" s="333"/>
      <c r="D16" s="333"/>
      <c r="E16" s="333"/>
      <c r="F16" s="334"/>
      <c r="G16" s="34" t="str">
        <f>'PR-RAS'!C6</f>
        <v>6</v>
      </c>
      <c r="H16" s="170">
        <f>'PR-RAS'!D6</f>
        <v>1564936.05</v>
      </c>
      <c r="I16" s="170">
        <f>'PR-RAS'!E6</f>
        <v>1951200.39</v>
      </c>
      <c r="J16" s="4"/>
      <c r="K16" s="4"/>
      <c r="L16" s="4"/>
      <c r="M16" s="4"/>
      <c r="N16" s="4"/>
      <c r="O16" s="4"/>
      <c r="P16" s="4"/>
      <c r="Q16" s="4"/>
      <c r="R16" s="4"/>
      <c r="S16" s="4"/>
      <c r="T16" s="4"/>
      <c r="U16" s="4"/>
      <c r="V16" s="4"/>
      <c r="W16" s="4"/>
      <c r="X16" s="4"/>
    </row>
    <row r="17" spans="1:24" ht="12.75" customHeight="1">
      <c r="A17" s="327"/>
      <c r="B17" s="335" t="str">
        <f>'PR-RAS'!B151</f>
        <v xml:space="preserve">RASHODI POSLOVANJA (šifre 31+32+34+35+36+37+38) </v>
      </c>
      <c r="C17" s="336"/>
      <c r="D17" s="336"/>
      <c r="E17" s="336"/>
      <c r="F17" s="337"/>
      <c r="G17" s="35" t="str">
        <f>'PR-RAS'!C151</f>
        <v>3</v>
      </c>
      <c r="H17" s="170">
        <f>'PR-RAS'!D151</f>
        <v>1129362.9000000001</v>
      </c>
      <c r="I17" s="170">
        <f>'PR-RAS'!E151</f>
        <v>1252600.05</v>
      </c>
      <c r="J17" s="4"/>
      <c r="K17" s="4"/>
      <c r="L17" s="4"/>
      <c r="M17" s="4"/>
      <c r="N17" s="4"/>
      <c r="O17" s="4"/>
      <c r="P17" s="4"/>
      <c r="Q17" s="4"/>
      <c r="R17" s="4"/>
      <c r="S17" s="4"/>
      <c r="T17" s="4"/>
      <c r="U17" s="4"/>
      <c r="V17" s="4"/>
      <c r="W17" s="4"/>
      <c r="X17" s="4"/>
    </row>
    <row r="18" spans="1:24" ht="12.75" customHeight="1">
      <c r="A18" s="327"/>
      <c r="B18" s="335" t="str">
        <f>'PR-RAS'!B645</f>
        <v>Višak prihoda i primitaka raspoloživ u sljedećem razdoblju (šifre X005 + '9221-9222' - Y005 - '9222-9221')</v>
      </c>
      <c r="C18" s="336"/>
      <c r="D18" s="336"/>
      <c r="E18" s="336"/>
      <c r="F18" s="337"/>
      <c r="G18" s="35" t="str">
        <f>'PR-RAS'!C645</f>
        <v>X006</v>
      </c>
      <c r="H18" s="170">
        <f>'PR-RAS'!D645</f>
        <v>168539.4299999997</v>
      </c>
      <c r="I18" s="170">
        <f>'PR-RAS'!E645</f>
        <v>449198.53</v>
      </c>
      <c r="J18" s="4"/>
      <c r="K18" s="4"/>
      <c r="L18" s="4"/>
      <c r="M18" s="4"/>
      <c r="N18" s="4"/>
      <c r="O18" s="4"/>
      <c r="P18" s="4"/>
      <c r="Q18" s="4"/>
      <c r="R18" s="4"/>
      <c r="S18" s="4"/>
      <c r="T18" s="4"/>
      <c r="U18" s="4"/>
      <c r="V18" s="4"/>
      <c r="W18" s="4"/>
      <c r="X18" s="4"/>
    </row>
    <row r="19" spans="1:24" ht="12.75" customHeight="1">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32" t="str">
        <f>BILANCA!B7</f>
        <v>Nefinancijska imovina (šifre 01+02+03+04+05+06)</v>
      </c>
      <c r="C20" s="333"/>
      <c r="D20" s="333"/>
      <c r="E20" s="333"/>
      <c r="F20" s="334"/>
      <c r="G20" s="157" t="str">
        <f>BILANCA!C7</f>
        <v>B002</v>
      </c>
      <c r="H20" s="172">
        <f>BILANCA!D7</f>
        <v>8983316.540000001</v>
      </c>
      <c r="I20" s="173">
        <f>BILANCA!E7</f>
        <v>9404744.1699999981</v>
      </c>
      <c r="J20" s="4"/>
      <c r="K20" s="4"/>
      <c r="L20" s="4"/>
      <c r="M20" s="4"/>
      <c r="N20" s="4"/>
      <c r="O20" s="4"/>
      <c r="P20" s="4"/>
      <c r="Q20" s="4"/>
      <c r="R20" s="4"/>
      <c r="S20" s="4"/>
      <c r="T20" s="4"/>
      <c r="U20" s="4"/>
      <c r="V20" s="4"/>
      <c r="W20" s="4"/>
      <c r="X20" s="4"/>
    </row>
    <row r="21" spans="1:24" ht="12.75" customHeight="1">
      <c r="A21" s="327"/>
      <c r="B21" s="335" t="str">
        <f>BILANCA!B68</f>
        <v>Financijska imovina (šifre 11+12+13+14+15+16+17+19)</v>
      </c>
      <c r="C21" s="336"/>
      <c r="D21" s="336"/>
      <c r="E21" s="336"/>
      <c r="F21" s="337"/>
      <c r="G21" s="158" t="str">
        <f>BILANCA!C68</f>
        <v>1</v>
      </c>
      <c r="H21" s="174">
        <f>BILANCA!D68</f>
        <v>1656316.68</v>
      </c>
      <c r="I21" s="175">
        <f>BILANCA!E68</f>
        <v>2069774.5799999998</v>
      </c>
      <c r="J21" s="4"/>
      <c r="K21" s="4"/>
      <c r="L21" s="4"/>
      <c r="M21" s="4"/>
      <c r="N21" s="4"/>
      <c r="O21" s="4"/>
      <c r="P21" s="4"/>
      <c r="Q21" s="4"/>
      <c r="R21" s="4"/>
      <c r="S21" s="4"/>
      <c r="T21" s="4"/>
      <c r="U21" s="4"/>
      <c r="V21" s="4"/>
      <c r="W21" s="4"/>
      <c r="X21" s="4"/>
    </row>
    <row r="22" spans="1:24" ht="12.75" customHeight="1">
      <c r="A22" s="327"/>
      <c r="B22" s="335" t="str">
        <f>BILANCA!B176</f>
        <v xml:space="preserve">Obveze (šifre 23+24+25+26+29) </v>
      </c>
      <c r="C22" s="336"/>
      <c r="D22" s="336"/>
      <c r="E22" s="336"/>
      <c r="F22" s="337"/>
      <c r="G22" s="158" t="str">
        <f>BILANCA!C176</f>
        <v>2</v>
      </c>
      <c r="H22" s="174">
        <f>BILANCA!D176</f>
        <v>84349.04</v>
      </c>
      <c r="I22" s="175">
        <f>BILANCA!E176</f>
        <v>143437.82</v>
      </c>
      <c r="J22" s="4"/>
      <c r="K22" s="4"/>
      <c r="L22" s="4"/>
      <c r="M22" s="4"/>
      <c r="N22" s="4"/>
      <c r="O22" s="4"/>
      <c r="P22" s="4"/>
      <c r="Q22" s="4"/>
      <c r="R22" s="4"/>
      <c r="S22" s="4"/>
      <c r="T22" s="4"/>
      <c r="U22" s="4"/>
      <c r="V22" s="4"/>
      <c r="W22" s="4"/>
      <c r="X22" s="4"/>
    </row>
    <row r="23" spans="1:24" ht="12.75" customHeight="1">
      <c r="A23" s="328"/>
      <c r="B23" s="338" t="str">
        <f>BILANCA!B237</f>
        <v>Vlastiti izvori (šifre 91 + 922 - 93 + 96 do 98)</v>
      </c>
      <c r="C23" s="339"/>
      <c r="D23" s="339"/>
      <c r="E23" s="339"/>
      <c r="F23" s="340"/>
      <c r="G23" s="159" t="str">
        <f>BILANCA!C237</f>
        <v>9</v>
      </c>
      <c r="H23" s="176">
        <f>BILANCA!D237</f>
        <v>10555284.18</v>
      </c>
      <c r="I23" s="177">
        <f>BILANCA!E237</f>
        <v>11331080.93</v>
      </c>
      <c r="J23" s="4"/>
      <c r="K23" s="4"/>
      <c r="L23" s="4"/>
      <c r="M23" s="4"/>
      <c r="N23" s="4"/>
      <c r="O23" s="4"/>
      <c r="P23" s="4"/>
      <c r="Q23" s="4"/>
      <c r="R23" s="4"/>
      <c r="S23" s="4"/>
      <c r="T23" s="4"/>
      <c r="U23" s="4"/>
      <c r="V23" s="4"/>
      <c r="W23" s="4"/>
      <c r="X23" s="4"/>
    </row>
    <row r="24" spans="1:24" ht="12.75" customHeight="1">
      <c r="A24" s="326" t="s">
        <v>45</v>
      </c>
      <c r="B24" s="332" t="str">
        <f>'RAS-funkcijski'!B5</f>
        <v>Opće javne usluge (šifre 011+012+013+014 do 018)</v>
      </c>
      <c r="C24" s="333"/>
      <c r="D24" s="333"/>
      <c r="E24" s="333"/>
      <c r="F24" s="334"/>
      <c r="G24" s="157" t="str">
        <f>'RAS-funkcijski'!C5</f>
        <v>01</v>
      </c>
      <c r="H24" s="172">
        <f>'RAS-funkcijski'!D5</f>
        <v>323752.38</v>
      </c>
      <c r="I24" s="173">
        <f>'RAS-funkcijski'!E5</f>
        <v>301501.73</v>
      </c>
      <c r="J24" s="4"/>
      <c r="K24" s="4"/>
      <c r="L24" s="4"/>
      <c r="M24" s="4"/>
      <c r="N24" s="4"/>
      <c r="O24" s="4"/>
      <c r="P24" s="4"/>
      <c r="Q24" s="4"/>
      <c r="R24" s="4"/>
      <c r="S24" s="4"/>
      <c r="T24" s="4"/>
      <c r="U24" s="4"/>
      <c r="V24" s="4"/>
      <c r="W24" s="4"/>
      <c r="X24" s="4"/>
    </row>
    <row r="25" spans="1:24" ht="12.75" customHeight="1">
      <c r="A25" s="327"/>
      <c r="B25" s="335" t="str">
        <f>'RAS-funkcijski'!B35</f>
        <v>Ekonomski poslovi (šifre 041+042+043+044+045+046+047+048+049)</v>
      </c>
      <c r="C25" s="336"/>
      <c r="D25" s="336"/>
      <c r="E25" s="336"/>
      <c r="F25" s="337"/>
      <c r="G25" s="158" t="str">
        <f>'RAS-funkcijski'!C35</f>
        <v>04</v>
      </c>
      <c r="H25" s="174">
        <f>'RAS-funkcijski'!D35</f>
        <v>167602.99</v>
      </c>
      <c r="I25" s="175">
        <f>'RAS-funkcijski'!E35</f>
        <v>190136.09</v>
      </c>
      <c r="J25" s="4"/>
      <c r="K25" s="4"/>
      <c r="L25" s="4"/>
      <c r="M25" s="4"/>
      <c r="N25" s="4"/>
      <c r="O25" s="4"/>
      <c r="P25" s="4"/>
      <c r="Q25" s="4"/>
      <c r="R25" s="4"/>
      <c r="S25" s="4"/>
      <c r="T25" s="4"/>
      <c r="U25" s="4"/>
      <c r="V25" s="4"/>
      <c r="W25" s="4"/>
      <c r="X25" s="4"/>
    </row>
    <row r="26" spans="1:24" ht="12.75" customHeight="1">
      <c r="A26" s="327"/>
      <c r="B26" s="335" t="str">
        <f>'RAS-funkcijski'!B88</f>
        <v>Rashodi vezani za stanovanje i kom. pogodnosti koji nisu drugdje svrstani</v>
      </c>
      <c r="C26" s="336"/>
      <c r="D26" s="336"/>
      <c r="E26" s="336"/>
      <c r="F26" s="337"/>
      <c r="G26" s="158" t="str">
        <f>'RAS-funkcijski'!C88</f>
        <v>066</v>
      </c>
      <c r="H26" s="174">
        <f>'RAS-funkcijski'!D88</f>
        <v>92191.56</v>
      </c>
      <c r="I26" s="175">
        <f>'RAS-funkcijski'!E88</f>
        <v>83790.080000000002</v>
      </c>
      <c r="J26" s="4"/>
      <c r="K26" s="4"/>
      <c r="L26" s="4"/>
      <c r="M26" s="4"/>
      <c r="N26" s="4"/>
      <c r="O26" s="4"/>
      <c r="P26" s="4"/>
      <c r="Q26" s="4"/>
      <c r="R26" s="4"/>
      <c r="S26" s="4"/>
      <c r="T26" s="4"/>
      <c r="U26" s="4"/>
      <c r="V26" s="4"/>
      <c r="W26" s="4"/>
      <c r="X26" s="4"/>
    </row>
    <row r="27" spans="1:24" ht="12.75" customHeight="1">
      <c r="A27" s="327"/>
      <c r="B27" s="335" t="str">
        <f>'RAS-funkcijski'!B114</f>
        <v>Obrazovanje (šifre 091+092+093+094+095+096+097+098)</v>
      </c>
      <c r="C27" s="336"/>
      <c r="D27" s="336"/>
      <c r="E27" s="336"/>
      <c r="F27" s="337"/>
      <c r="G27" s="158" t="str">
        <f>'RAS-funkcijski'!C114</f>
        <v>09</v>
      </c>
      <c r="H27" s="174">
        <f>'RAS-funkcijski'!D114</f>
        <v>318531.98</v>
      </c>
      <c r="I27" s="175">
        <f>'RAS-funkcijski'!E114</f>
        <v>388422.35</v>
      </c>
      <c r="J27" s="4"/>
      <c r="K27" s="4"/>
      <c r="L27" s="4"/>
      <c r="M27" s="4"/>
      <c r="N27" s="4"/>
      <c r="O27" s="4"/>
      <c r="P27" s="4"/>
      <c r="Q27" s="4"/>
      <c r="R27" s="4"/>
      <c r="S27" s="4"/>
      <c r="T27" s="4"/>
      <c r="U27" s="4"/>
      <c r="V27" s="4"/>
      <c r="W27" s="4"/>
      <c r="X27" s="4"/>
    </row>
    <row r="28" spans="1:24" ht="12.75" customHeight="1">
      <c r="A28" s="328"/>
      <c r="B28" s="338" t="str">
        <f>'RAS-funkcijski'!B141</f>
        <v>Kontrolni zbroj (šifre 01+02+03+04+05+06+07+08+09+10)</v>
      </c>
      <c r="C28" s="339"/>
      <c r="D28" s="339"/>
      <c r="E28" s="339"/>
      <c r="F28" s="340"/>
      <c r="G28" s="159" t="str">
        <f>'RAS-funkcijski'!C141</f>
        <v>R1</v>
      </c>
      <c r="H28" s="178">
        <f>'RAS-funkcijski'!D141</f>
        <v>1821987.26</v>
      </c>
      <c r="I28" s="179">
        <f>'RAS-funkcijski'!E141</f>
        <v>1773756.25</v>
      </c>
      <c r="J28" s="4"/>
      <c r="K28" s="4"/>
      <c r="L28" s="4"/>
      <c r="M28" s="4"/>
      <c r="N28" s="4"/>
      <c r="O28" s="4"/>
      <c r="P28" s="4"/>
      <c r="Q28" s="4"/>
      <c r="R28" s="4"/>
      <c r="S28" s="4"/>
      <c r="T28" s="4"/>
      <c r="U28" s="4"/>
      <c r="V28" s="4"/>
      <c r="W28" s="4"/>
      <c r="X28" s="4"/>
    </row>
    <row r="29" spans="1:24" ht="12.75" customHeight="1">
      <c r="A29" s="326" t="s">
        <v>36</v>
      </c>
      <c r="B29" s="342" t="str">
        <f>'P-VRIO'!B5</f>
        <v>Promjene u vrijednosti i obujmu imovine (šifre 91511+91512)</v>
      </c>
      <c r="C29" s="333"/>
      <c r="D29" s="333"/>
      <c r="E29" s="333"/>
      <c r="F29" s="334"/>
      <c r="G29" s="157" t="str">
        <f>'P-VRIO'!C5</f>
        <v>9151</v>
      </c>
      <c r="H29" s="172">
        <f>'P-VRIO'!D5</f>
        <v>105779.89</v>
      </c>
      <c r="I29" s="173">
        <f>'P-VRIO'!E5</f>
        <v>50</v>
      </c>
      <c r="J29" s="4"/>
      <c r="K29" s="4"/>
      <c r="L29" s="4"/>
      <c r="M29" s="4"/>
      <c r="N29" s="4"/>
      <c r="O29" s="4"/>
      <c r="P29" s="4"/>
      <c r="Q29" s="4"/>
      <c r="R29" s="4"/>
      <c r="S29" s="4"/>
      <c r="T29" s="4"/>
      <c r="U29" s="4"/>
      <c r="V29" s="4"/>
      <c r="W29" s="4"/>
      <c r="X29" s="4"/>
    </row>
    <row r="30" spans="1:24" ht="12.75" customHeight="1">
      <c r="A30" s="327"/>
      <c r="B30" s="343" t="str">
        <f>'P-VRIO'!B22</f>
        <v>Promjene u obujmu imovine (šifre P016+P023)</v>
      </c>
      <c r="C30" s="336"/>
      <c r="D30" s="336"/>
      <c r="E30" s="336"/>
      <c r="F30" s="337"/>
      <c r="G30" s="158" t="str">
        <f>'P-VRIO'!C22</f>
        <v>91512</v>
      </c>
      <c r="H30" s="174">
        <f>'P-VRIO'!D22</f>
        <v>105779.89</v>
      </c>
      <c r="I30" s="175">
        <f>'P-VRIO'!E22</f>
        <v>50</v>
      </c>
      <c r="J30" s="4"/>
      <c r="K30" s="4"/>
      <c r="L30" s="4"/>
      <c r="M30" s="4"/>
      <c r="N30" s="4"/>
      <c r="O30" s="4"/>
      <c r="P30" s="4"/>
      <c r="Q30" s="4"/>
      <c r="R30" s="4"/>
      <c r="S30" s="4"/>
      <c r="T30" s="4"/>
      <c r="U30" s="4"/>
      <c r="V30" s="4"/>
      <c r="W30" s="4"/>
      <c r="X30" s="4"/>
    </row>
    <row r="31" spans="1:24" ht="12.75" customHeight="1">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84328.48</v>
      </c>
      <c r="J33" s="4"/>
      <c r="K33" s="4"/>
      <c r="L33" s="4"/>
      <c r="M33" s="4"/>
      <c r="N33" s="4"/>
      <c r="O33" s="4"/>
      <c r="P33" s="4"/>
      <c r="Q33" s="4"/>
      <c r="R33" s="4"/>
      <c r="S33" s="4"/>
      <c r="T33" s="4"/>
      <c r="U33" s="4"/>
      <c r="V33" s="4"/>
      <c r="W33" s="4"/>
      <c r="X33" s="4"/>
    </row>
    <row r="34" spans="1:24" ht="12.75" customHeight="1">
      <c r="A34" s="327"/>
      <c r="B34" s="335" t="str">
        <f>OBVEZE!B42</f>
        <v>Stanje obveza na kraju izvještajnog razdoblja (šifre V001+V002-V004) i (šifre V007+V009)</v>
      </c>
      <c r="C34" s="336"/>
      <c r="D34" s="336"/>
      <c r="E34" s="336"/>
      <c r="F34" s="337"/>
      <c r="G34" s="158" t="str">
        <f>OBVEZE!C42</f>
        <v>V006</v>
      </c>
      <c r="H34" s="174" t="s">
        <v>46</v>
      </c>
      <c r="I34" s="175">
        <f>OBVEZE!D42</f>
        <v>143437.82000000007</v>
      </c>
      <c r="J34" s="4"/>
      <c r="K34" s="4"/>
      <c r="L34" s="4"/>
      <c r="M34" s="4"/>
      <c r="N34" s="4"/>
      <c r="O34" s="4"/>
      <c r="P34" s="4"/>
      <c r="Q34" s="4"/>
      <c r="R34" s="4"/>
      <c r="S34" s="4"/>
      <c r="T34" s="4"/>
      <c r="U34" s="4"/>
      <c r="V34" s="4"/>
      <c r="W34" s="4"/>
      <c r="X34" s="4"/>
    </row>
    <row r="35" spans="1:24" ht="12.75" customHeight="1">
      <c r="A35" s="327"/>
      <c r="B35" s="335" t="str">
        <f>OBVEZE!B43</f>
        <v>Stanje dospjelih obveza na kraju izvještajnog razdoblja (šifre V008+D23+D24 + 'D dio 25,26')</v>
      </c>
      <c r="C35" s="336"/>
      <c r="D35" s="336"/>
      <c r="E35" s="336"/>
      <c r="F35" s="337"/>
      <c r="G35" s="158" t="str">
        <f>OBVEZE!C43</f>
        <v>V007</v>
      </c>
      <c r="H35" s="174" t="s">
        <v>46</v>
      </c>
      <c r="I35" s="175">
        <f>OBVEZE!D43</f>
        <v>106435.84</v>
      </c>
      <c r="J35" s="4"/>
      <c r="K35" s="4"/>
      <c r="L35" s="4"/>
      <c r="M35" s="4"/>
      <c r="N35" s="4"/>
      <c r="O35" s="4"/>
      <c r="P35" s="4"/>
      <c r="Q35" s="4"/>
      <c r="R35" s="4"/>
      <c r="S35" s="4"/>
      <c r="T35" s="4"/>
      <c r="U35" s="4"/>
      <c r="V35" s="4"/>
      <c r="W35" s="4"/>
      <c r="X35" s="4"/>
    </row>
    <row r="36" spans="1:24" ht="12.75" customHeight="1">
      <c r="A36" s="328"/>
      <c r="B36" s="338" t="str">
        <f>OBVEZE!B101</f>
        <v>Stanje nedospjelih obveza na kraju izvještajnog razdoblja (šifre V010 + ND23 + ND24 + 'ND dio 25,26')</v>
      </c>
      <c r="C36" s="339"/>
      <c r="D36" s="339"/>
      <c r="E36" s="339"/>
      <c r="F36" s="340"/>
      <c r="G36" s="159" t="str">
        <f>OBVEZE!C101</f>
        <v>V009</v>
      </c>
      <c r="H36" s="178" t="s">
        <v>46</v>
      </c>
      <c r="I36" s="179">
        <f>OBVEZE!D101</f>
        <v>37001.979999999996</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5" priority="2" operator="equal">
      <formula>"DA"</formula>
    </cfRule>
  </conditionalFormatting>
  <conditionalFormatting sqref="I7:I11">
    <cfRule type="cellIs" dxfId="14"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372" workbookViewId="0">
      <selection activeCell="D413" sqref="D413"/>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9" t="s">
        <v>51</v>
      </c>
      <c r="B2" s="350"/>
      <c r="C2" s="350"/>
      <c r="D2" s="350"/>
      <c r="E2" s="350"/>
      <c r="F2" s="350"/>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1" t="s">
        <v>57</v>
      </c>
      <c r="B5" s="352"/>
      <c r="C5" s="214"/>
      <c r="D5" s="72"/>
      <c r="E5" s="72"/>
      <c r="F5" s="59"/>
    </row>
    <row r="6" spans="1:25" ht="12.75" customHeight="1">
      <c r="A6" s="53">
        <v>6</v>
      </c>
      <c r="B6" s="85" t="s">
        <v>58</v>
      </c>
      <c r="C6" s="50" t="s">
        <v>59</v>
      </c>
      <c r="D6" s="51">
        <f>D7+D44+D50+D82+D106+D124+D133+D139</f>
        <v>1564936.05</v>
      </c>
      <c r="E6" s="51">
        <f>E7+E44+E50+E82+E106+E124+E133+E139</f>
        <v>1951200.39</v>
      </c>
      <c r="F6" s="52">
        <f t="shared" ref="F6:F131" si="0">IF(D6&lt;&gt;0,IF(E6/D6&gt;=100,"&gt;&gt;100",E6/D6*100),"-")</f>
        <v>124.6824360650392</v>
      </c>
    </row>
    <row r="7" spans="1:25" ht="12.75" customHeight="1">
      <c r="A7" s="53">
        <v>61</v>
      </c>
      <c r="B7" s="294" t="s">
        <v>60</v>
      </c>
      <c r="C7" s="50" t="s">
        <v>61</v>
      </c>
      <c r="D7" s="51">
        <f t="shared" ref="D7:E7" si="1">D8+D17+D23+D29+D37+D40</f>
        <v>727883.66</v>
      </c>
      <c r="E7" s="51">
        <f t="shared" si="1"/>
        <v>1012312.3599999999</v>
      </c>
      <c r="F7" s="52">
        <f t="shared" si="0"/>
        <v>139.07612103835382</v>
      </c>
    </row>
    <row r="8" spans="1:25" ht="12.75" customHeight="1">
      <c r="A8" s="53">
        <v>611</v>
      </c>
      <c r="B8" s="85" t="s">
        <v>62</v>
      </c>
      <c r="C8" s="50" t="s">
        <v>63</v>
      </c>
      <c r="D8" s="51">
        <f t="shared" ref="D8:E8" si="2">SUM(D9:D14)-D15-D16</f>
        <v>439015.16000000003</v>
      </c>
      <c r="E8" s="51">
        <f t="shared" si="2"/>
        <v>739261.25999999989</v>
      </c>
      <c r="F8" s="52">
        <f t="shared" si="0"/>
        <v>168.39082732359398</v>
      </c>
    </row>
    <row r="9" spans="1:25" ht="12.75" customHeight="1">
      <c r="A9" s="53">
        <v>6111</v>
      </c>
      <c r="B9" s="85" t="s">
        <v>64</v>
      </c>
      <c r="C9" s="50" t="s">
        <v>65</v>
      </c>
      <c r="D9" s="242">
        <v>327399.24</v>
      </c>
      <c r="E9" s="310">
        <v>468303.11</v>
      </c>
      <c r="F9" s="52">
        <f t="shared" si="0"/>
        <v>143.03732348309666</v>
      </c>
    </row>
    <row r="10" spans="1:25" ht="12.75" customHeight="1">
      <c r="A10" s="53">
        <v>6112</v>
      </c>
      <c r="B10" s="85" t="s">
        <v>66</v>
      </c>
      <c r="C10" s="50" t="s">
        <v>67</v>
      </c>
      <c r="D10" s="242">
        <v>33659.69</v>
      </c>
      <c r="E10" s="310">
        <v>57856.08</v>
      </c>
      <c r="F10" s="52">
        <f t="shared" si="0"/>
        <v>171.88536198639974</v>
      </c>
    </row>
    <row r="11" spans="1:25" ht="12.75" customHeight="1">
      <c r="A11" s="53">
        <v>6113</v>
      </c>
      <c r="B11" s="85" t="s">
        <v>68</v>
      </c>
      <c r="C11" s="50" t="s">
        <v>69</v>
      </c>
      <c r="D11" s="242">
        <v>53071.97</v>
      </c>
      <c r="E11" s="310">
        <v>60021.82</v>
      </c>
      <c r="F11" s="52">
        <f t="shared" si="0"/>
        <v>113.09514231335298</v>
      </c>
    </row>
    <row r="12" spans="1:25" ht="12.75" customHeight="1">
      <c r="A12" s="53">
        <v>6114</v>
      </c>
      <c r="B12" s="85" t="s">
        <v>70</v>
      </c>
      <c r="C12" s="50" t="s">
        <v>71</v>
      </c>
      <c r="D12" s="242">
        <v>50502.02</v>
      </c>
      <c r="E12" s="310">
        <v>176457.01</v>
      </c>
      <c r="F12" s="52">
        <f t="shared" si="0"/>
        <v>349.4058455483563</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25617.759999999998</v>
      </c>
      <c r="E15" s="310">
        <v>23376.76</v>
      </c>
      <c r="F15" s="52">
        <f t="shared" si="0"/>
        <v>91.252162562222466</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258881.18</v>
      </c>
      <c r="E23" s="51">
        <f t="shared" si="4"/>
        <v>239925.59999999998</v>
      </c>
      <c r="F23" s="52">
        <f t="shared" si="0"/>
        <v>92.677884116566517</v>
      </c>
    </row>
    <row r="24" spans="1:6" ht="12.75" customHeight="1">
      <c r="A24" s="53">
        <v>6131</v>
      </c>
      <c r="B24" s="85" t="s">
        <v>94</v>
      </c>
      <c r="C24" s="50" t="s">
        <v>95</v>
      </c>
      <c r="D24" s="242">
        <v>71353.81</v>
      </c>
      <c r="E24" s="242">
        <v>70508.27</v>
      </c>
      <c r="F24" s="52">
        <f t="shared" si="0"/>
        <v>98.815003711784982</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187527.37</v>
      </c>
      <c r="E27" s="242">
        <v>169417.33</v>
      </c>
      <c r="F27" s="52">
        <f t="shared" si="0"/>
        <v>90.342721705103628</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29987.32</v>
      </c>
      <c r="E29" s="51">
        <f t="shared" si="5"/>
        <v>33125.5</v>
      </c>
      <c r="F29" s="52">
        <f t="shared" si="0"/>
        <v>110.46502321647951</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29987.32</v>
      </c>
      <c r="E31" s="242">
        <v>32730.29</v>
      </c>
      <c r="F31" s="52">
        <f t="shared" si="0"/>
        <v>109.14709950739179</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395.21</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 si="8">D45+D48+D49</f>
        <v>0</v>
      </c>
      <c r="E44" s="51">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127571</v>
      </c>
      <c r="E50" s="51">
        <f>E51+E54+E59+E62+E65+E68+E71+E74+E77</f>
        <v>306039.88</v>
      </c>
      <c r="F50" s="52">
        <f t="shared" si="0"/>
        <v>239.89768834609748</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122872.57</v>
      </c>
      <c r="E59" s="51">
        <f t="shared" si="12"/>
        <v>269132.40000000002</v>
      </c>
      <c r="F59" s="52">
        <f t="shared" si="0"/>
        <v>219.03375179667844</v>
      </c>
    </row>
    <row r="60" spans="1:6" ht="24">
      <c r="A60" s="53">
        <v>6331</v>
      </c>
      <c r="B60" s="86" t="s">
        <v>166</v>
      </c>
      <c r="C60" s="50" t="s">
        <v>167</v>
      </c>
      <c r="D60" s="242">
        <v>9560.9699999999993</v>
      </c>
      <c r="E60" s="242">
        <v>53910.7</v>
      </c>
      <c r="F60" s="52">
        <f t="shared" si="0"/>
        <v>563.86224410284728</v>
      </c>
    </row>
    <row r="61" spans="1:6" ht="24">
      <c r="A61" s="53">
        <v>6332</v>
      </c>
      <c r="B61" s="86" t="s">
        <v>168</v>
      </c>
      <c r="C61" s="50" t="s">
        <v>169</v>
      </c>
      <c r="D61" s="242">
        <v>113311.6</v>
      </c>
      <c r="E61" s="242">
        <v>215221.7</v>
      </c>
      <c r="F61" s="52">
        <f t="shared" si="0"/>
        <v>189.93792339001479</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4698.43</v>
      </c>
      <c r="E68" s="51">
        <f t="shared" si="15"/>
        <v>23183.94</v>
      </c>
      <c r="F68" s="52">
        <f t="shared" si="0"/>
        <v>493.44014915620738</v>
      </c>
    </row>
    <row r="69" spans="1:6" ht="12.75" customHeight="1">
      <c r="A69" s="53" t="s">
        <v>184</v>
      </c>
      <c r="B69" s="85" t="s">
        <v>185</v>
      </c>
      <c r="C69" s="50" t="s">
        <v>184</v>
      </c>
      <c r="D69" s="242">
        <v>716.75</v>
      </c>
      <c r="E69" s="242">
        <v>13747.48</v>
      </c>
      <c r="F69" s="52">
        <f t="shared" si="0"/>
        <v>1918.0299965120334</v>
      </c>
    </row>
    <row r="70" spans="1:6" ht="24">
      <c r="A70" s="53" t="s">
        <v>186</v>
      </c>
      <c r="B70" s="85" t="s">
        <v>187</v>
      </c>
      <c r="C70" s="50" t="s">
        <v>186</v>
      </c>
      <c r="D70" s="242">
        <v>3981.68</v>
      </c>
      <c r="E70" s="242">
        <v>9436.4599999999991</v>
      </c>
      <c r="F70" s="52">
        <f t="shared" si="0"/>
        <v>236.99694601273831</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13723.54</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13723.54</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94897.799999999988</v>
      </c>
      <c r="E82" s="51">
        <f t="shared" si="19"/>
        <v>114133.07</v>
      </c>
      <c r="F82" s="52">
        <f t="shared" si="0"/>
        <v>120.26945830145696</v>
      </c>
    </row>
    <row r="83" spans="1:6" ht="12.75" customHeight="1">
      <c r="A83" s="53">
        <v>641</v>
      </c>
      <c r="B83" s="85" t="s">
        <v>212</v>
      </c>
      <c r="C83" s="50" t="s">
        <v>213</v>
      </c>
      <c r="D83" s="51">
        <f t="shared" ref="D83:E83" si="20">SUM(D84:D90)</f>
        <v>60.809999999999995</v>
      </c>
      <c r="E83" s="51">
        <f t="shared" si="20"/>
        <v>1228.07</v>
      </c>
      <c r="F83" s="52">
        <f t="shared" si="0"/>
        <v>2019.5198158197666</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2.15</v>
      </c>
      <c r="E85" s="242">
        <v>0.01</v>
      </c>
      <c r="F85" s="52">
        <f t="shared" si="0"/>
        <v>0.46511627906976744</v>
      </c>
    </row>
    <row r="86" spans="1:6" ht="12.75" customHeight="1">
      <c r="A86" s="53">
        <v>6414</v>
      </c>
      <c r="B86" s="85" t="s">
        <v>218</v>
      </c>
      <c r="C86" s="50" t="s">
        <v>219</v>
      </c>
      <c r="D86" s="242">
        <v>58.66</v>
      </c>
      <c r="E86" s="242">
        <v>1228.06</v>
      </c>
      <c r="F86" s="52">
        <f t="shared" si="0"/>
        <v>2093.5219911353565</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94836.989999999991</v>
      </c>
      <c r="E91" s="51">
        <f t="shared" si="21"/>
        <v>112905</v>
      </c>
      <c r="F91" s="52">
        <f t="shared" si="0"/>
        <v>119.05164851815732</v>
      </c>
    </row>
    <row r="92" spans="1:6" ht="12.75" customHeight="1">
      <c r="A92" s="53">
        <v>6421</v>
      </c>
      <c r="B92" s="85" t="s">
        <v>230</v>
      </c>
      <c r="C92" s="50" t="s">
        <v>231</v>
      </c>
      <c r="D92" s="242">
        <v>28573.22</v>
      </c>
      <c r="E92" s="242">
        <v>27754.62</v>
      </c>
      <c r="F92" s="52">
        <f t="shared" si="0"/>
        <v>97.135079630507164</v>
      </c>
    </row>
    <row r="93" spans="1:6" ht="12.75" customHeight="1">
      <c r="A93" s="53">
        <v>6422</v>
      </c>
      <c r="B93" s="85" t="s">
        <v>232</v>
      </c>
      <c r="C93" s="50" t="s">
        <v>233</v>
      </c>
      <c r="D93" s="242">
        <v>15873.39</v>
      </c>
      <c r="E93" s="242">
        <v>23123.09</v>
      </c>
      <c r="F93" s="52">
        <f t="shared" si="0"/>
        <v>145.67203351017017</v>
      </c>
    </row>
    <row r="94" spans="1:6" ht="12.75" customHeight="1">
      <c r="A94" s="53">
        <v>6423</v>
      </c>
      <c r="B94" s="85" t="s">
        <v>234</v>
      </c>
      <c r="C94" s="50" t="s">
        <v>235</v>
      </c>
      <c r="D94" s="242">
        <v>40682.6</v>
      </c>
      <c r="E94" s="242">
        <v>42976.32</v>
      </c>
      <c r="F94" s="52">
        <f t="shared" si="0"/>
        <v>105.63808606136284</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9707.7800000000007</v>
      </c>
      <c r="E97" s="242">
        <v>19050.97</v>
      </c>
      <c r="F97" s="52">
        <f t="shared" si="0"/>
        <v>196.24435246781445</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610840.81000000006</v>
      </c>
      <c r="E106" s="51">
        <f t="shared" si="23"/>
        <v>516294.49</v>
      </c>
      <c r="F106" s="52">
        <f t="shared" si="0"/>
        <v>84.521937884274621</v>
      </c>
    </row>
    <row r="107" spans="1:6" ht="12.75" customHeight="1">
      <c r="A107" s="53">
        <v>651</v>
      </c>
      <c r="B107" s="85" t="s">
        <v>260</v>
      </c>
      <c r="C107" s="50" t="s">
        <v>261</v>
      </c>
      <c r="D107" s="51">
        <f t="shared" ref="D107:E107" si="24">SUM(D108:D111)</f>
        <v>124459.73000000001</v>
      </c>
      <c r="E107" s="51">
        <f t="shared" si="24"/>
        <v>147010.46</v>
      </c>
      <c r="F107" s="52">
        <f t="shared" si="0"/>
        <v>118.11889677086715</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93582.27</v>
      </c>
      <c r="E109" s="242">
        <v>110645.24</v>
      </c>
      <c r="F109" s="52">
        <f t="shared" si="0"/>
        <v>118.23312257759937</v>
      </c>
    </row>
    <row r="110" spans="1:6" ht="12.75" customHeight="1">
      <c r="A110" s="53">
        <v>6513</v>
      </c>
      <c r="B110" s="85" t="s">
        <v>266</v>
      </c>
      <c r="C110" s="50" t="s">
        <v>267</v>
      </c>
      <c r="D110" s="242">
        <v>0</v>
      </c>
      <c r="E110" s="242">
        <v>26.68</v>
      </c>
      <c r="F110" s="52" t="str">
        <f t="shared" si="0"/>
        <v>-</v>
      </c>
    </row>
    <row r="111" spans="1:6" ht="12.75" customHeight="1">
      <c r="A111" s="53">
        <v>6514</v>
      </c>
      <c r="B111" s="85" t="s">
        <v>268</v>
      </c>
      <c r="C111" s="50" t="s">
        <v>269</v>
      </c>
      <c r="D111" s="242">
        <v>30877.46</v>
      </c>
      <c r="E111" s="242">
        <v>36338.54</v>
      </c>
      <c r="F111" s="52">
        <f t="shared" si="0"/>
        <v>117.68629932643424</v>
      </c>
    </row>
    <row r="112" spans="1:6" ht="12.75" customHeight="1">
      <c r="A112" s="53">
        <v>652</v>
      </c>
      <c r="B112" s="85" t="s">
        <v>270</v>
      </c>
      <c r="C112" s="50" t="s">
        <v>271</v>
      </c>
      <c r="D112" s="51">
        <f t="shared" ref="D112:E112" si="25">SUM(D113:D119)</f>
        <v>229450.18</v>
      </c>
      <c r="E112" s="51">
        <f t="shared" si="25"/>
        <v>179188.34</v>
      </c>
      <c r="F112" s="52">
        <f t="shared" si="0"/>
        <v>78.094660897629282</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229450.18</v>
      </c>
      <c r="E117" s="242">
        <v>179188.34</v>
      </c>
      <c r="F117" s="52">
        <f t="shared" si="0"/>
        <v>78.094660897629282</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256930.9</v>
      </c>
      <c r="E120" s="51">
        <f t="shared" si="26"/>
        <v>190095.69</v>
      </c>
      <c r="F120" s="52">
        <f t="shared" si="0"/>
        <v>73.98708757880037</v>
      </c>
    </row>
    <row r="121" spans="1:6" ht="12.75" customHeight="1">
      <c r="A121" s="53">
        <v>6531</v>
      </c>
      <c r="B121" s="85" t="s">
        <v>288</v>
      </c>
      <c r="C121" s="50" t="s">
        <v>289</v>
      </c>
      <c r="D121" s="242">
        <v>105643.06</v>
      </c>
      <c r="E121" s="242">
        <v>13674.56</v>
      </c>
      <c r="F121" s="52">
        <f t="shared" si="0"/>
        <v>12.944115780061653</v>
      </c>
    </row>
    <row r="122" spans="1:6" ht="12.75" customHeight="1">
      <c r="A122" s="53">
        <v>6532</v>
      </c>
      <c r="B122" s="85" t="s">
        <v>290</v>
      </c>
      <c r="C122" s="50" t="s">
        <v>291</v>
      </c>
      <c r="D122" s="242">
        <v>151287.84</v>
      </c>
      <c r="E122" s="242">
        <v>176421.13</v>
      </c>
      <c r="F122" s="52">
        <f t="shared" si="0"/>
        <v>116.61289499539423</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2986.26</v>
      </c>
      <c r="E124" s="51">
        <f t="shared" si="27"/>
        <v>1640.59</v>
      </c>
      <c r="F124" s="52">
        <f t="shared" si="0"/>
        <v>54.937949140396348</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2986.26</v>
      </c>
      <c r="E128" s="51">
        <f t="shared" si="29"/>
        <v>1640.59</v>
      </c>
      <c r="F128" s="52">
        <f t="shared" si="0"/>
        <v>54.937949140396348</v>
      </c>
    </row>
    <row r="129" spans="1:6" ht="12.75" customHeight="1">
      <c r="A129" s="53">
        <v>6631</v>
      </c>
      <c r="B129" s="86" t="s">
        <v>304</v>
      </c>
      <c r="C129" s="50" t="s">
        <v>305</v>
      </c>
      <c r="D129" s="242">
        <v>2986.26</v>
      </c>
      <c r="E129" s="242">
        <v>0</v>
      </c>
      <c r="F129" s="52">
        <f t="shared" si="0"/>
        <v>0</v>
      </c>
    </row>
    <row r="130" spans="1:6" ht="12.75" customHeight="1">
      <c r="A130" s="53">
        <v>6632</v>
      </c>
      <c r="B130" s="232" t="s">
        <v>306</v>
      </c>
      <c r="C130" s="50" t="s">
        <v>307</v>
      </c>
      <c r="D130" s="242">
        <v>0</v>
      </c>
      <c r="E130" s="242">
        <v>1640.59</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756.52</v>
      </c>
      <c r="E139" s="51">
        <f t="shared" si="33"/>
        <v>780</v>
      </c>
      <c r="F139" s="52">
        <f t="shared" si="31"/>
        <v>103.10368529582827</v>
      </c>
    </row>
    <row r="140" spans="1:6" ht="12.75" customHeight="1">
      <c r="A140" s="53">
        <v>681</v>
      </c>
      <c r="B140" s="85" t="s">
        <v>326</v>
      </c>
      <c r="C140" s="50" t="s">
        <v>327</v>
      </c>
      <c r="D140" s="51">
        <f t="shared" ref="D140:E140" si="34">SUM(D141:D149)</f>
        <v>756.52</v>
      </c>
      <c r="E140" s="51">
        <f t="shared" si="34"/>
        <v>780</v>
      </c>
      <c r="F140" s="52">
        <f t="shared" si="31"/>
        <v>103.10368529582827</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756.52</v>
      </c>
      <c r="E149" s="242">
        <v>780</v>
      </c>
      <c r="F149" s="52">
        <f t="shared" si="31"/>
        <v>103.10368529582827</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1129362.9000000001</v>
      </c>
      <c r="E151" s="51">
        <f t="shared" si="35"/>
        <v>1252600.05</v>
      </c>
      <c r="F151" s="52">
        <f t="shared" si="31"/>
        <v>110.91209477485049</v>
      </c>
    </row>
    <row r="152" spans="1:6" ht="12.75" customHeight="1">
      <c r="A152" s="53">
        <v>31</v>
      </c>
      <c r="B152" s="85" t="s">
        <v>349</v>
      </c>
      <c r="C152" s="50" t="s">
        <v>350</v>
      </c>
      <c r="D152" s="51">
        <f t="shared" ref="D152:E152" si="36">D153+D158+D159</f>
        <v>370722.41</v>
      </c>
      <c r="E152" s="51">
        <f t="shared" si="36"/>
        <v>446322.35</v>
      </c>
      <c r="F152" s="52">
        <f t="shared" si="31"/>
        <v>120.39260049048559</v>
      </c>
    </row>
    <row r="153" spans="1:6" ht="12.75" customHeight="1">
      <c r="A153" s="53">
        <v>311</v>
      </c>
      <c r="B153" s="85" t="s">
        <v>351</v>
      </c>
      <c r="C153" s="50" t="s">
        <v>352</v>
      </c>
      <c r="D153" s="51">
        <f t="shared" ref="D153:E153" si="37">SUM(D154:D157)</f>
        <v>314533.12</v>
      </c>
      <c r="E153" s="51">
        <f t="shared" si="37"/>
        <v>372711.17</v>
      </c>
      <c r="F153" s="52">
        <f t="shared" si="31"/>
        <v>118.49663717448897</v>
      </c>
    </row>
    <row r="154" spans="1:6" ht="12.75" customHeight="1">
      <c r="A154" s="53">
        <v>3111</v>
      </c>
      <c r="B154" s="85" t="s">
        <v>353</v>
      </c>
      <c r="C154" s="50" t="s">
        <v>354</v>
      </c>
      <c r="D154" s="242">
        <v>314533.12</v>
      </c>
      <c r="E154" s="242">
        <v>372711.17</v>
      </c>
      <c r="F154" s="52">
        <f t="shared" si="31"/>
        <v>118.49663717448897</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5458.23</v>
      </c>
      <c r="E158" s="242">
        <v>13633.58</v>
      </c>
      <c r="F158" s="52">
        <f t="shared" si="31"/>
        <v>249.78024011446936</v>
      </c>
    </row>
    <row r="159" spans="1:6" ht="12.75" customHeight="1">
      <c r="A159" s="53">
        <v>313</v>
      </c>
      <c r="B159" s="85" t="s">
        <v>363</v>
      </c>
      <c r="C159" s="50" t="s">
        <v>364</v>
      </c>
      <c r="D159" s="51">
        <f t="shared" ref="D159:E159" si="38">SUM(D160:D162)</f>
        <v>50731.06</v>
      </c>
      <c r="E159" s="51">
        <f t="shared" si="38"/>
        <v>59977.599999999999</v>
      </c>
      <c r="F159" s="52">
        <f t="shared" si="31"/>
        <v>118.22658544883549</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50731.06</v>
      </c>
      <c r="E161" s="242">
        <v>59977.599999999999</v>
      </c>
      <c r="F161" s="52">
        <f t="shared" si="31"/>
        <v>118.22658544883549</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523212.43000000005</v>
      </c>
      <c r="E163" s="51">
        <f t="shared" si="39"/>
        <v>506541.55000000005</v>
      </c>
      <c r="F163" s="52">
        <f t="shared" si="31"/>
        <v>96.813745422676604</v>
      </c>
    </row>
    <row r="164" spans="1:6" ht="12.75" customHeight="1">
      <c r="A164" s="53">
        <v>321</v>
      </c>
      <c r="B164" s="85" t="s">
        <v>372</v>
      </c>
      <c r="C164" s="50" t="s">
        <v>373</v>
      </c>
      <c r="D164" s="51">
        <f t="shared" ref="D164:E164" si="40">SUM(D165:D168)</f>
        <v>9700.34</v>
      </c>
      <c r="E164" s="51">
        <f t="shared" si="40"/>
        <v>11672.74</v>
      </c>
      <c r="F164" s="52">
        <f t="shared" si="31"/>
        <v>120.33330790467139</v>
      </c>
    </row>
    <row r="165" spans="1:6" ht="12.75" customHeight="1">
      <c r="A165" s="53">
        <v>3211</v>
      </c>
      <c r="B165" s="85" t="s">
        <v>374</v>
      </c>
      <c r="C165" s="50" t="s">
        <v>375</v>
      </c>
      <c r="D165" s="242">
        <v>1451.24</v>
      </c>
      <c r="E165" s="242">
        <v>1837.78</v>
      </c>
      <c r="F165" s="52">
        <f t="shared" si="31"/>
        <v>126.63515338606983</v>
      </c>
    </row>
    <row r="166" spans="1:6" ht="12.75" customHeight="1">
      <c r="A166" s="53">
        <v>3212</v>
      </c>
      <c r="B166" s="85" t="s">
        <v>376</v>
      </c>
      <c r="C166" s="50" t="s">
        <v>377</v>
      </c>
      <c r="D166" s="242">
        <v>5937.4</v>
      </c>
      <c r="E166" s="242">
        <v>5802.05</v>
      </c>
      <c r="F166" s="52">
        <f t="shared" si="31"/>
        <v>97.720382659076378</v>
      </c>
    </row>
    <row r="167" spans="1:6" ht="12.75" customHeight="1">
      <c r="A167" s="53">
        <v>3213</v>
      </c>
      <c r="B167" s="85" t="s">
        <v>378</v>
      </c>
      <c r="C167" s="50" t="s">
        <v>379</v>
      </c>
      <c r="D167" s="242">
        <v>1446.61</v>
      </c>
      <c r="E167" s="242">
        <v>2914.89</v>
      </c>
      <c r="F167" s="52">
        <f t="shared" si="31"/>
        <v>201.4979849441107</v>
      </c>
    </row>
    <row r="168" spans="1:6" ht="12.75" customHeight="1">
      <c r="A168" s="53">
        <v>3214</v>
      </c>
      <c r="B168" s="85" t="s">
        <v>380</v>
      </c>
      <c r="C168" s="50" t="s">
        <v>381</v>
      </c>
      <c r="D168" s="242">
        <v>865.09</v>
      </c>
      <c r="E168" s="242">
        <v>1118.02</v>
      </c>
      <c r="F168" s="52">
        <f t="shared" si="31"/>
        <v>129.23742038400627</v>
      </c>
    </row>
    <row r="169" spans="1:6" ht="12.75" customHeight="1">
      <c r="A169" s="53">
        <v>322</v>
      </c>
      <c r="B169" s="85" t="s">
        <v>382</v>
      </c>
      <c r="C169" s="50" t="s">
        <v>383</v>
      </c>
      <c r="D169" s="51">
        <f t="shared" ref="D169:E169" si="41">SUM(D170:D176)</f>
        <v>173526.65000000002</v>
      </c>
      <c r="E169" s="51">
        <f t="shared" si="41"/>
        <v>134643.07000000004</v>
      </c>
      <c r="F169" s="52">
        <f t="shared" si="31"/>
        <v>77.592156593814281</v>
      </c>
    </row>
    <row r="170" spans="1:6" ht="12.75" customHeight="1">
      <c r="A170" s="53">
        <v>3221</v>
      </c>
      <c r="B170" s="85" t="s">
        <v>384</v>
      </c>
      <c r="C170" s="50" t="s">
        <v>385</v>
      </c>
      <c r="D170" s="242">
        <v>20981.93</v>
      </c>
      <c r="E170" s="242">
        <v>20458.580000000002</v>
      </c>
      <c r="F170" s="52">
        <f t="shared" si="31"/>
        <v>97.505710866445554</v>
      </c>
    </row>
    <row r="171" spans="1:6" ht="12.75" customHeight="1">
      <c r="A171" s="53">
        <v>3222</v>
      </c>
      <c r="B171" s="85" t="s">
        <v>386</v>
      </c>
      <c r="C171" s="50" t="s">
        <v>387</v>
      </c>
      <c r="D171" s="242">
        <v>21272.560000000001</v>
      </c>
      <c r="E171" s="242">
        <v>26293.58</v>
      </c>
      <c r="F171" s="52">
        <f t="shared" si="31"/>
        <v>123.60327106845625</v>
      </c>
    </row>
    <row r="172" spans="1:6" ht="12.75" customHeight="1">
      <c r="A172" s="53">
        <v>3223</v>
      </c>
      <c r="B172" s="85" t="s">
        <v>388</v>
      </c>
      <c r="C172" s="50" t="s">
        <v>389</v>
      </c>
      <c r="D172" s="242">
        <v>73383.06</v>
      </c>
      <c r="E172" s="242">
        <v>51248.38</v>
      </c>
      <c r="F172" s="52">
        <f t="shared" si="31"/>
        <v>69.836798847036363</v>
      </c>
    </row>
    <row r="173" spans="1:6" ht="12.75" customHeight="1">
      <c r="A173" s="53">
        <v>3224</v>
      </c>
      <c r="B173" s="85" t="s">
        <v>390</v>
      </c>
      <c r="C173" s="50" t="s">
        <v>391</v>
      </c>
      <c r="D173" s="242">
        <v>43759.64</v>
      </c>
      <c r="E173" s="242">
        <v>33457.07</v>
      </c>
      <c r="F173" s="52">
        <f t="shared" si="31"/>
        <v>76.456456223131624</v>
      </c>
    </row>
    <row r="174" spans="1:6" ht="12.75" customHeight="1">
      <c r="A174" s="53">
        <v>3225</v>
      </c>
      <c r="B174" s="85" t="s">
        <v>392</v>
      </c>
      <c r="C174" s="50" t="s">
        <v>393</v>
      </c>
      <c r="D174" s="242">
        <v>13230.23</v>
      </c>
      <c r="E174" s="242">
        <v>971.7</v>
      </c>
      <c r="F174" s="52">
        <f t="shared" si="31"/>
        <v>7.3445435188957422</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899.23</v>
      </c>
      <c r="E176" s="242">
        <v>2213.7600000000002</v>
      </c>
      <c r="F176" s="52">
        <f t="shared" si="31"/>
        <v>246.18395738576336</v>
      </c>
    </row>
    <row r="177" spans="1:6" ht="12.75" customHeight="1">
      <c r="A177" s="53">
        <v>323</v>
      </c>
      <c r="B177" s="85" t="s">
        <v>398</v>
      </c>
      <c r="C177" s="50" t="s">
        <v>399</v>
      </c>
      <c r="D177" s="51">
        <f t="shared" ref="D177:E177" si="42">SUM(D178:D186)</f>
        <v>283586.80000000005</v>
      </c>
      <c r="E177" s="51">
        <f t="shared" si="42"/>
        <v>307794.71000000002</v>
      </c>
      <c r="F177" s="52">
        <f t="shared" si="31"/>
        <v>108.53633173335288</v>
      </c>
    </row>
    <row r="178" spans="1:6" ht="12.75" customHeight="1">
      <c r="A178" s="53">
        <v>3231</v>
      </c>
      <c r="B178" s="85" t="s">
        <v>400</v>
      </c>
      <c r="C178" s="50" t="s">
        <v>401</v>
      </c>
      <c r="D178" s="242">
        <v>11439.35</v>
      </c>
      <c r="E178" s="242">
        <v>10743.5</v>
      </c>
      <c r="F178" s="52">
        <f t="shared" si="31"/>
        <v>93.917049482706616</v>
      </c>
    </row>
    <row r="179" spans="1:6" ht="12.75" customHeight="1">
      <c r="A179" s="53">
        <v>3232</v>
      </c>
      <c r="B179" s="85" t="s">
        <v>402</v>
      </c>
      <c r="C179" s="50" t="s">
        <v>403</v>
      </c>
      <c r="D179" s="242">
        <v>116602.59</v>
      </c>
      <c r="E179" s="242">
        <v>139764.03</v>
      </c>
      <c r="F179" s="52">
        <f t="shared" si="31"/>
        <v>119.86357249868978</v>
      </c>
    </row>
    <row r="180" spans="1:6" ht="12.75" customHeight="1">
      <c r="A180" s="53">
        <v>3233</v>
      </c>
      <c r="B180" s="85" t="s">
        <v>404</v>
      </c>
      <c r="C180" s="50" t="s">
        <v>405</v>
      </c>
      <c r="D180" s="242">
        <v>405.07</v>
      </c>
      <c r="E180" s="242">
        <v>1344.01</v>
      </c>
      <c r="F180" s="52">
        <f t="shared" si="31"/>
        <v>331.79697336262871</v>
      </c>
    </row>
    <row r="181" spans="1:6" ht="12.75" customHeight="1">
      <c r="A181" s="53">
        <v>3234</v>
      </c>
      <c r="B181" s="85" t="s">
        <v>406</v>
      </c>
      <c r="C181" s="50" t="s">
        <v>407</v>
      </c>
      <c r="D181" s="242">
        <v>60104.9</v>
      </c>
      <c r="E181" s="242">
        <v>59675.17</v>
      </c>
      <c r="F181" s="52">
        <f t="shared" si="31"/>
        <v>99.285033333388782</v>
      </c>
    </row>
    <row r="182" spans="1:6" ht="12.75" customHeight="1">
      <c r="A182" s="53">
        <v>3235</v>
      </c>
      <c r="B182" s="85" t="s">
        <v>408</v>
      </c>
      <c r="C182" s="50" t="s">
        <v>409</v>
      </c>
      <c r="D182" s="242">
        <v>1108.71</v>
      </c>
      <c r="E182" s="242">
        <v>750</v>
      </c>
      <c r="F182" s="52">
        <f t="shared" si="31"/>
        <v>67.64618340233244</v>
      </c>
    </row>
    <row r="183" spans="1:6" ht="12.75" customHeight="1">
      <c r="A183" s="53">
        <v>3236</v>
      </c>
      <c r="B183" s="85" t="s">
        <v>410</v>
      </c>
      <c r="C183" s="50" t="s">
        <v>411</v>
      </c>
      <c r="D183" s="242">
        <v>2687.07</v>
      </c>
      <c r="E183" s="242">
        <v>2832.56</v>
      </c>
      <c r="F183" s="52">
        <f t="shared" si="31"/>
        <v>105.41444770698195</v>
      </c>
    </row>
    <row r="184" spans="1:6" ht="12.75" customHeight="1">
      <c r="A184" s="53">
        <v>3237</v>
      </c>
      <c r="B184" s="85" t="s">
        <v>412</v>
      </c>
      <c r="C184" s="50" t="s">
        <v>413</v>
      </c>
      <c r="D184" s="242">
        <v>33461.83</v>
      </c>
      <c r="E184" s="242">
        <v>35892.36</v>
      </c>
      <c r="F184" s="52">
        <f t="shared" si="31"/>
        <v>107.26358958849531</v>
      </c>
    </row>
    <row r="185" spans="1:6" ht="12.75" customHeight="1">
      <c r="A185" s="53">
        <v>3238</v>
      </c>
      <c r="B185" s="85" t="s">
        <v>414</v>
      </c>
      <c r="C185" s="50" t="s">
        <v>415</v>
      </c>
      <c r="D185" s="242">
        <v>33615.599999999999</v>
      </c>
      <c r="E185" s="242">
        <v>25917.09</v>
      </c>
      <c r="F185" s="52">
        <f t="shared" si="31"/>
        <v>77.09840074251241</v>
      </c>
    </row>
    <row r="186" spans="1:6" ht="12.75" customHeight="1">
      <c r="A186" s="53">
        <v>3239</v>
      </c>
      <c r="B186" s="85" t="s">
        <v>416</v>
      </c>
      <c r="C186" s="50" t="s">
        <v>417</v>
      </c>
      <c r="D186" s="242">
        <v>24161.68</v>
      </c>
      <c r="E186" s="242">
        <v>30875.99</v>
      </c>
      <c r="F186" s="52">
        <f t="shared" si="31"/>
        <v>127.78908585826814</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56398.64</v>
      </c>
      <c r="E188" s="51">
        <f t="shared" si="43"/>
        <v>52431.03</v>
      </c>
      <c r="F188" s="52">
        <f t="shared" si="31"/>
        <v>92.965060859623563</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945.85</v>
      </c>
      <c r="E190" s="242">
        <v>2892.8</v>
      </c>
      <c r="F190" s="52">
        <f t="shared" si="31"/>
        <v>305.84130676111437</v>
      </c>
    </row>
    <row r="191" spans="1:6" ht="12.75" customHeight="1">
      <c r="A191" s="53">
        <v>3293</v>
      </c>
      <c r="B191" s="85" t="s">
        <v>426</v>
      </c>
      <c r="C191" s="50" t="s">
        <v>427</v>
      </c>
      <c r="D191" s="242">
        <v>14379.67</v>
      </c>
      <c r="E191" s="242">
        <v>21143.18</v>
      </c>
      <c r="F191" s="52">
        <f t="shared" si="31"/>
        <v>147.03522403504391</v>
      </c>
    </row>
    <row r="192" spans="1:6" ht="12.75" customHeight="1">
      <c r="A192" s="53">
        <v>3294</v>
      </c>
      <c r="B192" s="85" t="s">
        <v>428</v>
      </c>
      <c r="C192" s="50" t="s">
        <v>429</v>
      </c>
      <c r="D192" s="242">
        <v>2841.83</v>
      </c>
      <c r="E192" s="242">
        <v>2901.84</v>
      </c>
      <c r="F192" s="52">
        <f t="shared" si="31"/>
        <v>102.11166748186909</v>
      </c>
    </row>
    <row r="193" spans="1:6" ht="12.75" customHeight="1">
      <c r="A193" s="53">
        <v>3295</v>
      </c>
      <c r="B193" s="85" t="s">
        <v>430</v>
      </c>
      <c r="C193" s="50" t="s">
        <v>431</v>
      </c>
      <c r="D193" s="242">
        <v>4601.6899999999996</v>
      </c>
      <c r="E193" s="242">
        <v>8258.64</v>
      </c>
      <c r="F193" s="52">
        <f t="shared" si="31"/>
        <v>179.46971656065489</v>
      </c>
    </row>
    <row r="194" spans="1:6" ht="12.75" customHeight="1">
      <c r="A194" s="53" t="s">
        <v>432</v>
      </c>
      <c r="B194" s="85" t="s">
        <v>433</v>
      </c>
      <c r="C194" s="50" t="s">
        <v>432</v>
      </c>
      <c r="D194" s="242">
        <v>26769.41</v>
      </c>
      <c r="E194" s="242">
        <v>11730.06</v>
      </c>
      <c r="F194" s="52">
        <f t="shared" si="31"/>
        <v>43.818896270033591</v>
      </c>
    </row>
    <row r="195" spans="1:6" ht="12.75" customHeight="1">
      <c r="A195" s="53">
        <v>3299</v>
      </c>
      <c r="B195" s="85" t="s">
        <v>434</v>
      </c>
      <c r="C195" s="50" t="s">
        <v>435</v>
      </c>
      <c r="D195" s="242">
        <v>6860.19</v>
      </c>
      <c r="E195" s="242">
        <v>5504.51</v>
      </c>
      <c r="F195" s="52">
        <f t="shared" si="31"/>
        <v>80.238448206245025</v>
      </c>
    </row>
    <row r="196" spans="1:6" ht="12.75" customHeight="1">
      <c r="A196" s="53">
        <v>34</v>
      </c>
      <c r="B196" s="232" t="s">
        <v>436</v>
      </c>
      <c r="C196" s="50" t="s">
        <v>437</v>
      </c>
      <c r="D196" s="51">
        <f t="shared" ref="D196:E196" si="44">D197+D202+D210</f>
        <v>9408.51</v>
      </c>
      <c r="E196" s="51">
        <f t="shared" si="44"/>
        <v>8283.94</v>
      </c>
      <c r="F196" s="52">
        <f t="shared" si="31"/>
        <v>88.047310360514047</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9408.51</v>
      </c>
      <c r="E210" s="51">
        <f t="shared" si="47"/>
        <v>8283.94</v>
      </c>
      <c r="F210" s="52">
        <f t="shared" si="31"/>
        <v>88.047310360514047</v>
      </c>
    </row>
    <row r="211" spans="1:6" ht="12.75" customHeight="1">
      <c r="A211" s="53">
        <v>3431</v>
      </c>
      <c r="B211" s="232" t="s">
        <v>466</v>
      </c>
      <c r="C211" s="50" t="s">
        <v>467</v>
      </c>
      <c r="D211" s="242">
        <v>3530.13</v>
      </c>
      <c r="E211" s="242">
        <v>2840.98</v>
      </c>
      <c r="F211" s="52">
        <f t="shared" si="31"/>
        <v>80.478056048927371</v>
      </c>
    </row>
    <row r="212" spans="1:6" ht="12.75" customHeight="1">
      <c r="A212" s="53">
        <v>3432</v>
      </c>
      <c r="B212" s="85" t="s">
        <v>468</v>
      </c>
      <c r="C212" s="50" t="s">
        <v>469</v>
      </c>
      <c r="D212" s="242">
        <v>1.02</v>
      </c>
      <c r="E212" s="242">
        <v>0.01</v>
      </c>
      <c r="F212" s="52">
        <f t="shared" si="31"/>
        <v>0.98039215686274506</v>
      </c>
    </row>
    <row r="213" spans="1:6" ht="12.75" customHeight="1">
      <c r="A213" s="53">
        <v>3433</v>
      </c>
      <c r="B213" s="85" t="s">
        <v>470</v>
      </c>
      <c r="C213" s="50" t="s">
        <v>471</v>
      </c>
      <c r="D213" s="242">
        <v>0</v>
      </c>
      <c r="E213" s="242">
        <v>0.24</v>
      </c>
      <c r="F213" s="52" t="str">
        <f t="shared" si="31"/>
        <v>-</v>
      </c>
    </row>
    <row r="214" spans="1:6" ht="12.75" customHeight="1">
      <c r="A214" s="53">
        <v>3434</v>
      </c>
      <c r="B214" s="85" t="s">
        <v>472</v>
      </c>
      <c r="C214" s="50" t="s">
        <v>473</v>
      </c>
      <c r="D214" s="242">
        <v>5877.36</v>
      </c>
      <c r="E214" s="242">
        <v>5442.71</v>
      </c>
      <c r="F214" s="52">
        <f t="shared" si="31"/>
        <v>92.604672846311956</v>
      </c>
    </row>
    <row r="215" spans="1:6" ht="12.75" customHeight="1">
      <c r="A215" s="53">
        <v>35</v>
      </c>
      <c r="B215" s="85" t="s">
        <v>474</v>
      </c>
      <c r="C215" s="50" t="s">
        <v>475</v>
      </c>
      <c r="D215" s="51">
        <f t="shared" ref="D215:E215" si="48">D216+D219+D223</f>
        <v>3110.69</v>
      </c>
      <c r="E215" s="51">
        <f t="shared" si="48"/>
        <v>3906.56</v>
      </c>
      <c r="F215" s="52">
        <f t="shared" si="31"/>
        <v>125.58499882662689</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3110.69</v>
      </c>
      <c r="E219" s="51">
        <f t="shared" si="50"/>
        <v>3906.56</v>
      </c>
      <c r="F219" s="52">
        <f t="shared" si="31"/>
        <v>125.58499882662689</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3110.69</v>
      </c>
      <c r="E221" s="242">
        <v>3906.56</v>
      </c>
      <c r="F221" s="52">
        <f t="shared" si="31"/>
        <v>125.58499882662689</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7699.79</v>
      </c>
      <c r="E224" s="51">
        <f t="shared" si="51"/>
        <v>27399.440000000002</v>
      </c>
      <c r="F224" s="52">
        <f t="shared" ref="F224:F235" si="52">IF(D224&lt;&gt;0,IF(E224/D224&gt;=100,"&gt;&gt;100",E224/D224*100),"-")</f>
        <v>355.84658802382927</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7699.79</v>
      </c>
      <c r="E231" s="51">
        <f t="shared" si="55"/>
        <v>27399.440000000002</v>
      </c>
      <c r="F231" s="52">
        <f t="shared" si="52"/>
        <v>355.84658802382927</v>
      </c>
    </row>
    <row r="232" spans="1:6" ht="12.75" customHeight="1">
      <c r="A232" s="53">
        <v>3631</v>
      </c>
      <c r="B232" s="85" t="s">
        <v>508</v>
      </c>
      <c r="C232" s="50" t="s">
        <v>509</v>
      </c>
      <c r="D232" s="242">
        <v>2556.09</v>
      </c>
      <c r="E232" s="242">
        <v>14593.11</v>
      </c>
      <c r="F232" s="52">
        <f t="shared" si="52"/>
        <v>570.91534335645463</v>
      </c>
    </row>
    <row r="233" spans="1:6" ht="12.75" customHeight="1">
      <c r="A233" s="53">
        <v>3632</v>
      </c>
      <c r="B233" s="85" t="s">
        <v>510</v>
      </c>
      <c r="C233" s="50" t="s">
        <v>511</v>
      </c>
      <c r="D233" s="242">
        <v>5143.7</v>
      </c>
      <c r="E233" s="242">
        <v>12806.33</v>
      </c>
      <c r="F233" s="52">
        <f t="shared" si="52"/>
        <v>248.97116861403271</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43327.97</v>
      </c>
      <c r="E252" s="51">
        <f t="shared" si="63"/>
        <v>45541.59</v>
      </c>
      <c r="F252" s="52">
        <f t="shared" ref="F252:F258" si="64">IF(D252&lt;&gt;0,IF(E252/D252&gt;=100,"&gt;&gt;100",E252/D252*100),"-")</f>
        <v>105.10898618144353</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43327.97</v>
      </c>
      <c r="E259" s="51">
        <f t="shared" si="66"/>
        <v>45541.59</v>
      </c>
      <c r="F259" s="52">
        <f t="shared" ref="F259:F262" si="67">IF(D259&lt;&gt;0,IF(E259/D259&gt;=100,"&gt;&gt;100",E259/D259*100),"-")</f>
        <v>105.10898618144353</v>
      </c>
    </row>
    <row r="260" spans="1:6" ht="12.75" customHeight="1">
      <c r="A260" s="53">
        <v>3721</v>
      </c>
      <c r="B260" s="85" t="s">
        <v>560</v>
      </c>
      <c r="C260" s="50" t="s">
        <v>561</v>
      </c>
      <c r="D260" s="242">
        <v>32060.05</v>
      </c>
      <c r="E260" s="242">
        <v>34277.599999999999</v>
      </c>
      <c r="F260" s="52">
        <f t="shared" si="67"/>
        <v>106.91686382273264</v>
      </c>
    </row>
    <row r="261" spans="1:6" ht="12.75" customHeight="1">
      <c r="A261" s="53">
        <v>3722</v>
      </c>
      <c r="B261" s="85" t="s">
        <v>562</v>
      </c>
      <c r="C261" s="50" t="s">
        <v>563</v>
      </c>
      <c r="D261" s="242">
        <v>11267.92</v>
      </c>
      <c r="E261" s="242">
        <v>11263.99</v>
      </c>
      <c r="F261" s="52">
        <f t="shared" si="67"/>
        <v>99.965122223089978</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171881.1</v>
      </c>
      <c r="E263" s="51">
        <f t="shared" si="68"/>
        <v>214604.62</v>
      </c>
      <c r="F263" s="52">
        <f t="shared" ref="F263:F267" si="69">IF(D263&lt;&gt;0,IF(E263/D263&gt;=100,"&gt;&gt;100",E263/D263*100),"-")</f>
        <v>124.85643854967184</v>
      </c>
    </row>
    <row r="264" spans="1:6" ht="12.75" customHeight="1">
      <c r="A264" s="53">
        <v>381</v>
      </c>
      <c r="B264" s="85" t="s">
        <v>568</v>
      </c>
      <c r="C264" s="50" t="s">
        <v>569</v>
      </c>
      <c r="D264" s="51">
        <f t="shared" ref="D264:E264" si="70">SUM(D265:D267)</f>
        <v>171632.91</v>
      </c>
      <c r="E264" s="51">
        <f t="shared" si="70"/>
        <v>214604.62</v>
      </c>
      <c r="F264" s="52">
        <f t="shared" si="69"/>
        <v>125.03698737031259</v>
      </c>
    </row>
    <row r="265" spans="1:6" ht="12.75" customHeight="1">
      <c r="A265" s="53">
        <v>3811</v>
      </c>
      <c r="B265" s="85" t="s">
        <v>570</v>
      </c>
      <c r="C265" s="50" t="s">
        <v>571</v>
      </c>
      <c r="D265" s="242">
        <v>171632.91</v>
      </c>
      <c r="E265" s="242">
        <v>214604.62</v>
      </c>
      <c r="F265" s="52">
        <f t="shared" si="69"/>
        <v>125.03698737031259</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248.19</v>
      </c>
      <c r="E273" s="51">
        <f t="shared" si="73"/>
        <v>0</v>
      </c>
      <c r="F273" s="52">
        <f t="shared" ref="F273:F284" si="74">IF(D273&lt;&gt;0,IF(E273/D273&gt;=100,"&gt;&gt;100",E273/D273*100),"-")</f>
        <v>0</v>
      </c>
    </row>
    <row r="274" spans="1:6" ht="12.75" customHeight="1">
      <c r="A274" s="53">
        <v>3831</v>
      </c>
      <c r="B274" s="85" t="s">
        <v>588</v>
      </c>
      <c r="C274" s="50" t="s">
        <v>589</v>
      </c>
      <c r="D274" s="242">
        <v>248.19</v>
      </c>
      <c r="E274" s="242">
        <v>0</v>
      </c>
      <c r="F274" s="52">
        <f t="shared" si="74"/>
        <v>0</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1129362.9000000001</v>
      </c>
      <c r="E289" s="51">
        <f t="shared" si="79"/>
        <v>1252600.05</v>
      </c>
      <c r="F289" s="52">
        <f t="shared" si="76"/>
        <v>110.91209477485049</v>
      </c>
    </row>
    <row r="290" spans="1:6" ht="12.75" customHeight="1">
      <c r="A290" s="53" t="s">
        <v>609</v>
      </c>
      <c r="B290" s="85" t="s">
        <v>620</v>
      </c>
      <c r="C290" s="50" t="s">
        <v>621</v>
      </c>
      <c r="D290" s="51">
        <f>IF(D6&gt;=D289,D6-D289,0)</f>
        <v>435573.14999999991</v>
      </c>
      <c r="E290" s="51">
        <f>IF(E6&gt;=E289,E6-E289,0)</f>
        <v>698600.33999999985</v>
      </c>
      <c r="F290" s="52">
        <f t="shared" si="76"/>
        <v>160.38645632771443</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3857588.15</v>
      </c>
      <c r="E292" s="242">
        <v>4196379.04</v>
      </c>
      <c r="F292" s="52">
        <f t="shared" si="76"/>
        <v>108.78245361677608</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32507.77</v>
      </c>
      <c r="E294" s="242">
        <v>0</v>
      </c>
      <c r="F294" s="52">
        <f t="shared" si="76"/>
        <v>0</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1" t="s">
        <v>634</v>
      </c>
      <c r="B297" s="352"/>
      <c r="C297" s="219"/>
      <c r="D297" s="58"/>
      <c r="E297" s="58"/>
      <c r="F297" s="59"/>
    </row>
    <row r="298" spans="1:6" ht="12.75" customHeight="1">
      <c r="A298" s="53">
        <v>7</v>
      </c>
      <c r="B298" s="85" t="s">
        <v>635</v>
      </c>
      <c r="C298" s="50" t="s">
        <v>636</v>
      </c>
      <c r="D298" s="51">
        <f t="shared" ref="D298:E298" si="80">D299+D311+D344+D348</f>
        <v>338864.49</v>
      </c>
      <c r="E298" s="51">
        <f t="shared" si="80"/>
        <v>103169.06</v>
      </c>
      <c r="F298" s="52">
        <f t="shared" ref="F298:F418" si="81">IF(D298&lt;&gt;0,IF(E298/D298&gt;=100,"&gt;&gt;100",E298/D298*100),"-")</f>
        <v>30.445521158029866</v>
      </c>
    </row>
    <row r="299" spans="1:6" ht="12.75" customHeight="1">
      <c r="A299" s="53">
        <v>71</v>
      </c>
      <c r="B299" s="85" t="s">
        <v>637</v>
      </c>
      <c r="C299" s="50" t="s">
        <v>638</v>
      </c>
      <c r="D299" s="51">
        <f t="shared" ref="D299:E299" si="82">D300+D304</f>
        <v>337935.43</v>
      </c>
      <c r="E299" s="51">
        <f t="shared" si="82"/>
        <v>102719.06</v>
      </c>
      <c r="F299" s="52">
        <f t="shared" si="81"/>
        <v>30.396061164702381</v>
      </c>
    </row>
    <row r="300" spans="1:6" ht="24">
      <c r="A300" s="53">
        <v>711</v>
      </c>
      <c r="B300" s="85" t="s">
        <v>639</v>
      </c>
      <c r="C300" s="50" t="s">
        <v>640</v>
      </c>
      <c r="D300" s="51">
        <f t="shared" ref="D300:E300" si="83">SUM(D301:D303)</f>
        <v>337935.43</v>
      </c>
      <c r="E300" s="51">
        <f t="shared" si="83"/>
        <v>102719.06</v>
      </c>
      <c r="F300" s="52">
        <f t="shared" si="81"/>
        <v>30.396061164702381</v>
      </c>
    </row>
    <row r="301" spans="1:6" ht="12.75" customHeight="1">
      <c r="A301" s="53">
        <v>7111</v>
      </c>
      <c r="B301" s="85" t="s">
        <v>641</v>
      </c>
      <c r="C301" s="50" t="s">
        <v>642</v>
      </c>
      <c r="D301" s="242">
        <v>337935.43</v>
      </c>
      <c r="E301" s="242">
        <v>102719.06</v>
      </c>
      <c r="F301" s="52">
        <f t="shared" si="81"/>
        <v>30.396061164702381</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929.06</v>
      </c>
      <c r="E311" s="51">
        <f t="shared" si="85"/>
        <v>450</v>
      </c>
      <c r="F311" s="52">
        <f t="shared" si="81"/>
        <v>48.436053645620305</v>
      </c>
    </row>
    <row r="312" spans="1:6" ht="12.75" customHeight="1">
      <c r="A312" s="53">
        <v>721</v>
      </c>
      <c r="B312" s="85" t="s">
        <v>663</v>
      </c>
      <c r="C312" s="50" t="s">
        <v>664</v>
      </c>
      <c r="D312" s="51">
        <f t="shared" ref="D312:E312" si="86">SUM(D313:D316)</f>
        <v>530.89</v>
      </c>
      <c r="E312" s="51">
        <f t="shared" si="86"/>
        <v>450</v>
      </c>
      <c r="F312" s="52">
        <f t="shared" si="81"/>
        <v>84.763321968769418</v>
      </c>
    </row>
    <row r="313" spans="1:6" ht="12.75" customHeight="1">
      <c r="A313" s="53">
        <v>7211</v>
      </c>
      <c r="B313" s="85" t="s">
        <v>665</v>
      </c>
      <c r="C313" s="50" t="s">
        <v>666</v>
      </c>
      <c r="D313" s="242">
        <v>530.89</v>
      </c>
      <c r="E313" s="242">
        <v>450</v>
      </c>
      <c r="F313" s="52">
        <f t="shared" si="81"/>
        <v>84.763321968769418</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398.17</v>
      </c>
      <c r="E326" s="51">
        <f t="shared" si="88"/>
        <v>0</v>
      </c>
      <c r="F326" s="52">
        <f t="shared" si="81"/>
        <v>0</v>
      </c>
    </row>
    <row r="327" spans="1:6" ht="12.75" customHeight="1">
      <c r="A327" s="53">
        <v>7231</v>
      </c>
      <c r="B327" s="85" t="s">
        <v>693</v>
      </c>
      <c r="C327" s="50" t="s">
        <v>694</v>
      </c>
      <c r="D327" s="242">
        <v>398.17</v>
      </c>
      <c r="E327" s="242">
        <v>0</v>
      </c>
      <c r="F327" s="52">
        <f t="shared" si="81"/>
        <v>0</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692624.36</v>
      </c>
      <c r="E350" s="51">
        <f t="shared" si="95"/>
        <v>521156.19999999995</v>
      </c>
      <c r="F350" s="52">
        <f t="shared" si="81"/>
        <v>75.24370064027201</v>
      </c>
    </row>
    <row r="351" spans="1:6" ht="12.75" customHeight="1">
      <c r="A351" s="53">
        <v>41</v>
      </c>
      <c r="B351" s="85" t="s">
        <v>741</v>
      </c>
      <c r="C351" s="50" t="s">
        <v>742</v>
      </c>
      <c r="D351" s="51">
        <f t="shared" ref="D351:E351" si="96">D352+D356</f>
        <v>230212.92</v>
      </c>
      <c r="E351" s="51">
        <f t="shared" si="96"/>
        <v>0</v>
      </c>
      <c r="F351" s="52">
        <f t="shared" si="81"/>
        <v>0</v>
      </c>
    </row>
    <row r="352" spans="1:6" ht="12.75" customHeight="1">
      <c r="A352" s="53">
        <v>411</v>
      </c>
      <c r="B352" s="85" t="s">
        <v>743</v>
      </c>
      <c r="C352" s="50" t="s">
        <v>744</v>
      </c>
      <c r="D352" s="51">
        <f t="shared" ref="D352:E352" si="97">SUM(D353:D355)</f>
        <v>230212.92</v>
      </c>
      <c r="E352" s="51">
        <f t="shared" si="97"/>
        <v>0</v>
      </c>
      <c r="F352" s="52">
        <f t="shared" si="81"/>
        <v>0</v>
      </c>
    </row>
    <row r="353" spans="1:6" ht="12.75" customHeight="1">
      <c r="A353" s="53">
        <v>4111</v>
      </c>
      <c r="B353" s="85" t="s">
        <v>641</v>
      </c>
      <c r="C353" s="50" t="s">
        <v>745</v>
      </c>
      <c r="D353" s="242">
        <v>230212.92</v>
      </c>
      <c r="E353" s="242">
        <v>0</v>
      </c>
      <c r="F353" s="52">
        <f t="shared" si="81"/>
        <v>0</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384497.49</v>
      </c>
      <c r="E363" s="51">
        <f t="shared" si="99"/>
        <v>330581.63999999996</v>
      </c>
      <c r="F363" s="52">
        <f t="shared" si="81"/>
        <v>85.977580763921239</v>
      </c>
    </row>
    <row r="364" spans="1:6" ht="12.75" customHeight="1">
      <c r="A364" s="53">
        <v>421</v>
      </c>
      <c r="B364" s="85" t="s">
        <v>759</v>
      </c>
      <c r="C364" s="50" t="s">
        <v>760</v>
      </c>
      <c r="D364" s="51">
        <f t="shared" ref="D364:E364" si="100">SUM(D365:D368)</f>
        <v>283616.04000000004</v>
      </c>
      <c r="E364" s="51">
        <f t="shared" si="100"/>
        <v>275999.89999999997</v>
      </c>
      <c r="F364" s="52">
        <f t="shared" si="81"/>
        <v>97.314630018809908</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58727.97</v>
      </c>
      <c r="E366" s="242">
        <v>137318.16</v>
      </c>
      <c r="F366" s="52">
        <f t="shared" si="81"/>
        <v>233.82071609149779</v>
      </c>
    </row>
    <row r="367" spans="1:6" ht="12.75" customHeight="1">
      <c r="A367" s="53">
        <v>4213</v>
      </c>
      <c r="B367" s="85" t="s">
        <v>669</v>
      </c>
      <c r="C367" s="50" t="s">
        <v>763</v>
      </c>
      <c r="D367" s="242">
        <v>147971.35</v>
      </c>
      <c r="E367" s="242">
        <v>125404.14</v>
      </c>
      <c r="F367" s="52">
        <f t="shared" si="81"/>
        <v>84.748932817062212</v>
      </c>
    </row>
    <row r="368" spans="1:6" ht="12.75" customHeight="1">
      <c r="A368" s="53">
        <v>4214</v>
      </c>
      <c r="B368" s="85" t="s">
        <v>671</v>
      </c>
      <c r="C368" s="50" t="s">
        <v>764</v>
      </c>
      <c r="D368" s="242">
        <v>76916.72</v>
      </c>
      <c r="E368" s="242">
        <v>13277.6</v>
      </c>
      <c r="F368" s="52">
        <f t="shared" si="81"/>
        <v>17.262306557013872</v>
      </c>
    </row>
    <row r="369" spans="1:6" ht="12.75" customHeight="1">
      <c r="A369" s="53">
        <v>422</v>
      </c>
      <c r="B369" s="85" t="s">
        <v>765</v>
      </c>
      <c r="C369" s="50" t="s">
        <v>766</v>
      </c>
      <c r="D369" s="51">
        <f t="shared" ref="D369:E369" si="101">SUM(D370:D377)</f>
        <v>36073.620000000003</v>
      </c>
      <c r="E369" s="51">
        <f t="shared" si="101"/>
        <v>11830.61</v>
      </c>
      <c r="F369" s="52">
        <f t="shared" si="81"/>
        <v>32.795738270791787</v>
      </c>
    </row>
    <row r="370" spans="1:6" ht="12.75" customHeight="1">
      <c r="A370" s="53">
        <v>4221</v>
      </c>
      <c r="B370" s="85" t="s">
        <v>675</v>
      </c>
      <c r="C370" s="50" t="s">
        <v>767</v>
      </c>
      <c r="D370" s="242">
        <v>5507.56</v>
      </c>
      <c r="E370" s="242">
        <v>422.35</v>
      </c>
      <c r="F370" s="52">
        <f t="shared" si="81"/>
        <v>7.668550138355279</v>
      </c>
    </row>
    <row r="371" spans="1:6" ht="12.75" customHeight="1">
      <c r="A371" s="53">
        <v>4222</v>
      </c>
      <c r="B371" s="85" t="s">
        <v>768</v>
      </c>
      <c r="C371" s="50" t="s">
        <v>769</v>
      </c>
      <c r="D371" s="242">
        <v>2611.59</v>
      </c>
      <c r="E371" s="242">
        <v>31</v>
      </c>
      <c r="F371" s="52">
        <f t="shared" si="81"/>
        <v>1.1870163387055395</v>
      </c>
    </row>
    <row r="372" spans="1:6" ht="12.75" customHeight="1">
      <c r="A372" s="53">
        <v>4223</v>
      </c>
      <c r="B372" s="85" t="s">
        <v>679</v>
      </c>
      <c r="C372" s="50" t="s">
        <v>770</v>
      </c>
      <c r="D372" s="242">
        <v>729.98</v>
      </c>
      <c r="E372" s="242">
        <v>740</v>
      </c>
      <c r="F372" s="52">
        <f t="shared" si="81"/>
        <v>101.37264034631086</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27224.49</v>
      </c>
      <c r="E376" s="242">
        <v>10637.26</v>
      </c>
      <c r="F376" s="52">
        <f t="shared" si="81"/>
        <v>39.072394009952063</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3981.68</v>
      </c>
      <c r="E378" s="51">
        <f t="shared" si="102"/>
        <v>0</v>
      </c>
      <c r="F378" s="52">
        <f t="shared" si="81"/>
        <v>0</v>
      </c>
    </row>
    <row r="379" spans="1:6" ht="12.75" customHeight="1">
      <c r="A379" s="53">
        <v>4231</v>
      </c>
      <c r="B379" s="85" t="s">
        <v>693</v>
      </c>
      <c r="C379" s="50" t="s">
        <v>778</v>
      </c>
      <c r="D379" s="242">
        <v>3981.68</v>
      </c>
      <c r="E379" s="242">
        <v>0</v>
      </c>
      <c r="F379" s="52">
        <f t="shared" si="81"/>
        <v>0</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4803.8500000000004</v>
      </c>
      <c r="E383" s="51">
        <f t="shared" si="103"/>
        <v>8004.4</v>
      </c>
      <c r="F383" s="52">
        <f t="shared" si="81"/>
        <v>166.62468644941035</v>
      </c>
    </row>
    <row r="384" spans="1:6" ht="12.75" customHeight="1">
      <c r="A384" s="53">
        <v>4241</v>
      </c>
      <c r="B384" s="85" t="s">
        <v>784</v>
      </c>
      <c r="C384" s="50" t="s">
        <v>785</v>
      </c>
      <c r="D384" s="242">
        <v>4803.8500000000004</v>
      </c>
      <c r="E384" s="242">
        <v>8004.4</v>
      </c>
      <c r="F384" s="52">
        <f t="shared" si="81"/>
        <v>166.62468644941035</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56022.3</v>
      </c>
      <c r="E391" s="51">
        <f t="shared" si="105"/>
        <v>34746.730000000003</v>
      </c>
      <c r="F391" s="52">
        <f t="shared" si="81"/>
        <v>62.023033684800524</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2140.16</v>
      </c>
      <c r="E393" s="242">
        <v>0</v>
      </c>
      <c r="F393" s="52">
        <f t="shared" si="81"/>
        <v>0</v>
      </c>
    </row>
    <row r="394" spans="1:6" ht="12.75" customHeight="1">
      <c r="A394" s="53">
        <v>4263</v>
      </c>
      <c r="B394" s="85" t="s">
        <v>723</v>
      </c>
      <c r="C394" s="50" t="s">
        <v>798</v>
      </c>
      <c r="D394" s="242">
        <v>53882.14</v>
      </c>
      <c r="E394" s="242">
        <v>34746.730000000003</v>
      </c>
      <c r="F394" s="52">
        <f t="shared" si="81"/>
        <v>64.48654414987972</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77913.95</v>
      </c>
      <c r="E402" s="51">
        <f t="shared" si="109"/>
        <v>190574.56</v>
      </c>
      <c r="F402" s="52">
        <f t="shared" si="81"/>
        <v>244.59619875516518</v>
      </c>
    </row>
    <row r="403" spans="1:6" ht="12.75" customHeight="1">
      <c r="A403" s="53">
        <v>451</v>
      </c>
      <c r="B403" s="85" t="s">
        <v>812</v>
      </c>
      <c r="C403" s="50" t="s">
        <v>813</v>
      </c>
      <c r="D403" s="242">
        <v>77913.95</v>
      </c>
      <c r="E403" s="242">
        <v>190574.56</v>
      </c>
      <c r="F403" s="52">
        <f t="shared" si="81"/>
        <v>244.59619875516518</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353759.87</v>
      </c>
      <c r="E408" s="51">
        <f t="shared" si="111"/>
        <v>417987.13999999996</v>
      </c>
      <c r="F408" s="52">
        <f t="shared" si="81"/>
        <v>118.1556121670895</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3770862</v>
      </c>
      <c r="E410" s="242">
        <v>4027793.71</v>
      </c>
      <c r="F410" s="52">
        <f t="shared" si="81"/>
        <v>106.81360680926537</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1903800.54</v>
      </c>
      <c r="E412" s="51">
        <f>E6+E298</f>
        <v>2054369.45</v>
      </c>
      <c r="F412" s="52">
        <f t="shared" si="81"/>
        <v>107.90885950688931</v>
      </c>
    </row>
    <row r="413" spans="1:6" ht="12.75" customHeight="1">
      <c r="A413" s="53" t="s">
        <v>609</v>
      </c>
      <c r="B413" s="85" t="s">
        <v>832</v>
      </c>
      <c r="C413" s="50" t="s">
        <v>833</v>
      </c>
      <c r="D413" s="51">
        <f t="shared" ref="D413:E413" si="112">D289+D350</f>
        <v>1821987.2600000002</v>
      </c>
      <c r="E413" s="51">
        <f t="shared" si="112"/>
        <v>1773756.25</v>
      </c>
      <c r="F413" s="52">
        <f t="shared" si="81"/>
        <v>97.352834947923824</v>
      </c>
    </row>
    <row r="414" spans="1:6" ht="12.75" customHeight="1">
      <c r="A414" s="53" t="s">
        <v>609</v>
      </c>
      <c r="B414" s="85" t="s">
        <v>834</v>
      </c>
      <c r="C414" s="50" t="s">
        <v>835</v>
      </c>
      <c r="D414" s="51">
        <f t="shared" ref="D414:E414" si="113">IF(D412&gt;=D413,D412-D413,0)</f>
        <v>81813.279999999795</v>
      </c>
      <c r="E414" s="51">
        <f t="shared" si="113"/>
        <v>280613.19999999995</v>
      </c>
      <c r="F414" s="52">
        <f t="shared" si="81"/>
        <v>342.99223793496685</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86726.149999999907</v>
      </c>
      <c r="E416" s="51">
        <f t="shared" si="115"/>
        <v>168585.33000000007</v>
      </c>
      <c r="F416" s="52">
        <f t="shared" si="81"/>
        <v>194.38811707887442</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32507.77</v>
      </c>
      <c r="E418" s="62">
        <f t="shared" si="117"/>
        <v>0</v>
      </c>
      <c r="F418" s="57">
        <f t="shared" si="81"/>
        <v>0</v>
      </c>
    </row>
    <row r="419" spans="1:6" s="75" customFormat="1" ht="20.100000000000001" customHeight="1">
      <c r="A419" s="351" t="s">
        <v>846</v>
      </c>
      <c r="B419" s="352"/>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 si="143">D516+D519+D522+D525</f>
        <v>0</v>
      </c>
      <c r="E515" s="51">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 si="147">SUM(D526:D527)</f>
        <v>0</v>
      </c>
      <c r="E525" s="51">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1903800.54</v>
      </c>
      <c r="E639" s="51">
        <f t="shared" si="180"/>
        <v>2054369.45</v>
      </c>
      <c r="F639" s="52">
        <f t="shared" si="119"/>
        <v>107.90885950688931</v>
      </c>
    </row>
    <row r="640" spans="1:6" ht="12.75" customHeight="1">
      <c r="A640" s="53" t="s">
        <v>609</v>
      </c>
      <c r="B640" s="85" t="s">
        <v>1278</v>
      </c>
      <c r="C640" s="50" t="s">
        <v>1279</v>
      </c>
      <c r="D640" s="51">
        <f t="shared" ref="D640:E640" si="181">D413+D528</f>
        <v>1821987.2600000002</v>
      </c>
      <c r="E640" s="51">
        <f t="shared" si="181"/>
        <v>1773756.25</v>
      </c>
      <c r="F640" s="52">
        <f t="shared" si="119"/>
        <v>97.352834947923824</v>
      </c>
    </row>
    <row r="641" spans="1:6" ht="12.75" customHeight="1">
      <c r="A641" s="53" t="s">
        <v>609</v>
      </c>
      <c r="B641" s="85" t="s">
        <v>1280</v>
      </c>
      <c r="C641" s="50" t="s">
        <v>1281</v>
      </c>
      <c r="D641" s="51">
        <f t="shared" ref="D641:E641" si="182">IF(D639&gt;=D640,D639-D640,0)</f>
        <v>81813.279999999795</v>
      </c>
      <c r="E641" s="51">
        <f t="shared" si="182"/>
        <v>280613.19999999995</v>
      </c>
      <c r="F641" s="52">
        <f t="shared" si="119"/>
        <v>342.99223793496685</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86726.149999999907</v>
      </c>
      <c r="E643" s="51">
        <f t="shared" si="184"/>
        <v>168585.33000000007</v>
      </c>
      <c r="F643" s="52">
        <f t="shared" si="119"/>
        <v>194.38811707887442</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168539.4299999997</v>
      </c>
      <c r="E645" s="51">
        <f t="shared" si="186"/>
        <v>449198.53</v>
      </c>
      <c r="F645" s="52">
        <f t="shared" si="119"/>
        <v>266.52429642131864</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18662.5</v>
      </c>
      <c r="E647" s="243">
        <v>23621.14</v>
      </c>
      <c r="F647" s="57">
        <f t="shared" si="119"/>
        <v>126.57007367716007</v>
      </c>
    </row>
    <row r="648" spans="1:6" s="75" customFormat="1" ht="20.100000000000001" customHeight="1">
      <c r="A648" s="351" t="s">
        <v>1294</v>
      </c>
      <c r="B648" s="352"/>
      <c r="C648" s="219"/>
      <c r="D648" s="58"/>
      <c r="E648" s="58"/>
      <c r="F648" s="59"/>
    </row>
    <row r="649" spans="1:6" ht="12.75" customHeight="1">
      <c r="A649" s="53">
        <v>11</v>
      </c>
      <c r="B649" s="85" t="s">
        <v>1295</v>
      </c>
      <c r="C649" s="50" t="s">
        <v>1296</v>
      </c>
      <c r="D649" s="242">
        <v>127281.98</v>
      </c>
      <c r="E649" s="242">
        <v>219471.73</v>
      </c>
      <c r="F649" s="52">
        <f t="shared" ref="F649:F724" si="188">IF(D649&lt;&gt;0,IF(E649/D649&gt;=100,"&gt;&gt;100",E649/D649*100),"-")</f>
        <v>172.42953794402004</v>
      </c>
    </row>
    <row r="650" spans="1:6" ht="12.75" customHeight="1">
      <c r="A650" s="53" t="s">
        <v>1297</v>
      </c>
      <c r="B650" s="85" t="s">
        <v>1298</v>
      </c>
      <c r="C650" s="50" t="s">
        <v>1297</v>
      </c>
      <c r="D650" s="242">
        <v>1730906.16</v>
      </c>
      <c r="E650" s="242">
        <v>2237231.71</v>
      </c>
      <c r="F650" s="52">
        <f t="shared" si="188"/>
        <v>129.25205084485921</v>
      </c>
    </row>
    <row r="651" spans="1:6" ht="12.75" customHeight="1">
      <c r="A651" s="53" t="s">
        <v>1299</v>
      </c>
      <c r="B651" s="85" t="s">
        <v>1300</v>
      </c>
      <c r="C651" s="50" t="s">
        <v>1299</v>
      </c>
      <c r="D651" s="242">
        <v>1638716.41</v>
      </c>
      <c r="E651" s="242">
        <v>1903962.24</v>
      </c>
      <c r="F651" s="52">
        <f t="shared" si="188"/>
        <v>116.18619477911984</v>
      </c>
    </row>
    <row r="652" spans="1:6" ht="24">
      <c r="A652" s="53">
        <v>11</v>
      </c>
      <c r="B652" s="85" t="s">
        <v>1301</v>
      </c>
      <c r="C652" s="50" t="s">
        <v>1302</v>
      </c>
      <c r="D652" s="51">
        <f t="shared" ref="D652:E652" si="189">+D649+D650-D651</f>
        <v>219471.72999999998</v>
      </c>
      <c r="E652" s="51">
        <f t="shared" si="189"/>
        <v>552741.19999999995</v>
      </c>
      <c r="F652" s="52">
        <f t="shared" si="188"/>
        <v>251.85075089169797</v>
      </c>
    </row>
    <row r="653" spans="1:6" ht="24">
      <c r="A653" s="53" t="s">
        <v>609</v>
      </c>
      <c r="B653" s="85" t="s">
        <v>1303</v>
      </c>
      <c r="C653" s="50" t="s">
        <v>1304</v>
      </c>
      <c r="D653" s="262">
        <v>9</v>
      </c>
      <c r="E653" s="262">
        <v>9</v>
      </c>
      <c r="F653" s="52">
        <f t="shared" si="188"/>
        <v>100</v>
      </c>
    </row>
    <row r="654" spans="1:6" ht="24">
      <c r="A654" s="53" t="s">
        <v>609</v>
      </c>
      <c r="B654" s="85" t="s">
        <v>1305</v>
      </c>
      <c r="C654" s="50" t="s">
        <v>1306</v>
      </c>
      <c r="D654" s="262">
        <v>16</v>
      </c>
      <c r="E654" s="262">
        <v>16</v>
      </c>
      <c r="F654" s="52">
        <f t="shared" si="188"/>
        <v>100</v>
      </c>
    </row>
    <row r="655" spans="1:6" ht="12.75" customHeight="1">
      <c r="A655" s="53" t="s">
        <v>609</v>
      </c>
      <c r="B655" s="85" t="s">
        <v>1307</v>
      </c>
      <c r="C655" s="50" t="s">
        <v>1308</v>
      </c>
      <c r="D655" s="262">
        <v>9</v>
      </c>
      <c r="E655" s="262">
        <v>9</v>
      </c>
      <c r="F655" s="52">
        <f t="shared" si="188"/>
        <v>100</v>
      </c>
    </row>
    <row r="656" spans="1:6" ht="12.75" customHeight="1">
      <c r="A656" s="53" t="s">
        <v>609</v>
      </c>
      <c r="B656" s="85" t="s">
        <v>1309</v>
      </c>
      <c r="C656" s="50" t="s">
        <v>1310</v>
      </c>
      <c r="D656" s="262">
        <v>15</v>
      </c>
      <c r="E656" s="262">
        <v>15</v>
      </c>
      <c r="F656" s="52">
        <f t="shared" si="188"/>
        <v>100</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395.21</v>
      </c>
      <c r="F660" s="52" t="str">
        <f t="shared" si="188"/>
        <v>-</v>
      </c>
    </row>
    <row r="661" spans="1:6" ht="12.75" customHeight="1">
      <c r="A661" s="53">
        <v>63311</v>
      </c>
      <c r="B661" s="85" t="s">
        <v>1320</v>
      </c>
      <c r="C661" s="50" t="s">
        <v>1321</v>
      </c>
      <c r="D661" s="242">
        <v>1160.1500000000001</v>
      </c>
      <c r="E661" s="242">
        <v>47101.9</v>
      </c>
      <c r="F661" s="52">
        <f t="shared" si="188"/>
        <v>4059.9836228073955</v>
      </c>
    </row>
    <row r="662" spans="1:6" ht="12.75" customHeight="1">
      <c r="A662" s="53">
        <v>63312</v>
      </c>
      <c r="B662" s="85" t="s">
        <v>1322</v>
      </c>
      <c r="C662" s="50" t="s">
        <v>1323</v>
      </c>
      <c r="D662" s="242">
        <v>8400.82</v>
      </c>
      <c r="E662" s="242">
        <v>6808.8</v>
      </c>
      <c r="F662" s="52">
        <f t="shared" si="188"/>
        <v>81.049230908411332</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32517.09</v>
      </c>
      <c r="E665" s="242">
        <v>167596.70000000001</v>
      </c>
      <c r="F665" s="52">
        <f t="shared" si="188"/>
        <v>515.41112688743067</v>
      </c>
    </row>
    <row r="666" spans="1:6" ht="12.75" customHeight="1">
      <c r="A666" s="53">
        <v>63322</v>
      </c>
      <c r="B666" s="85" t="s">
        <v>1330</v>
      </c>
      <c r="C666" s="50" t="s">
        <v>1331</v>
      </c>
      <c r="D666" s="242">
        <v>80794.509999999995</v>
      </c>
      <c r="E666" s="242">
        <v>47625</v>
      </c>
      <c r="F666" s="52">
        <f t="shared" si="188"/>
        <v>58.945836790148242</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716.75</v>
      </c>
      <c r="E675" s="242">
        <v>13747.48</v>
      </c>
      <c r="F675" s="52">
        <f t="shared" si="188"/>
        <v>1918.0299965120334</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3981.68</v>
      </c>
      <c r="E677" s="242">
        <v>9436.4599999999991</v>
      </c>
      <c r="F677" s="52">
        <f t="shared" si="188"/>
        <v>236.99694601273831</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13723.54</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149304.82</v>
      </c>
      <c r="E710" s="242">
        <v>139267.38</v>
      </c>
      <c r="F710" s="52">
        <f t="shared" si="188"/>
        <v>93.277216368500362</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341.96</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4533.58</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5937.4</v>
      </c>
      <c r="E718" s="242">
        <v>5802.05</v>
      </c>
      <c r="F718" s="52">
        <f t="shared" si="188"/>
        <v>97.720382659076378</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1959.62</v>
      </c>
      <c r="E720" s="242">
        <v>2291.4899999999998</v>
      </c>
      <c r="F720" s="52">
        <f t="shared" si="188"/>
        <v>116.93542625611086</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6534.21</v>
      </c>
      <c r="E722" s="242">
        <v>8871.17</v>
      </c>
      <c r="F722" s="52">
        <f t="shared" si="188"/>
        <v>135.76499683970977</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689.6</v>
      </c>
      <c r="E726" s="242">
        <v>713</v>
      </c>
      <c r="F726" s="52">
        <f t="shared" si="190"/>
        <v>103.39327146171694</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1839.38</v>
      </c>
      <c r="E763" s="242">
        <v>845.63</v>
      </c>
      <c r="F763" s="52">
        <f t="shared" si="190"/>
        <v>45.973643292848678</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716.71</v>
      </c>
      <c r="E767" s="242">
        <v>13747.48</v>
      </c>
      <c r="F767" s="52">
        <f t="shared" si="190"/>
        <v>1918.1370428764772</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5143.7</v>
      </c>
      <c r="E770" s="242">
        <v>12806.33</v>
      </c>
      <c r="F770" s="52">
        <f t="shared" si="190"/>
        <v>248.97116861403271</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2853.54</v>
      </c>
      <c r="E816" s="242">
        <v>2708.93</v>
      </c>
      <c r="F816" s="52">
        <f t="shared" si="190"/>
        <v>94.932259579329525</v>
      </c>
    </row>
    <row r="817" spans="1:6" ht="12.75" customHeight="1">
      <c r="A817" s="53" t="s">
        <v>1614</v>
      </c>
      <c r="B817" s="85" t="s">
        <v>1615</v>
      </c>
      <c r="C817" s="50" t="s">
        <v>1614</v>
      </c>
      <c r="D817" s="242">
        <v>4334.26</v>
      </c>
      <c r="E817" s="242">
        <v>7175.92</v>
      </c>
      <c r="F817" s="52">
        <f t="shared" si="190"/>
        <v>165.56274888908371</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14387.15</v>
      </c>
      <c r="E819" s="242">
        <v>13376.79</v>
      </c>
      <c r="F819" s="52">
        <f t="shared" si="190"/>
        <v>92.977344366326903</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10485.1</v>
      </c>
      <c r="E821" s="242">
        <v>11015.96</v>
      </c>
      <c r="F821" s="52">
        <f t="shared" si="190"/>
        <v>105.06299415360844</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11267.92</v>
      </c>
      <c r="E828" s="242">
        <v>11263.99</v>
      </c>
      <c r="F828" s="52">
        <f t="shared" si="190"/>
        <v>99.965122223089978</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2">
        <v>0</v>
      </c>
      <c r="F982" s="57" t="str">
        <f t="shared" si="191"/>
        <v>-</v>
      </c>
    </row>
    <row r="983" spans="1:6" ht="20.100000000000001" customHeight="1">
      <c r="A983" s="347" t="s">
        <v>1945</v>
      </c>
      <c r="B983" s="348"/>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5"/>
      <c r="E994" s="346"/>
      <c r="F994" s="71"/>
    </row>
    <row r="995" spans="1:6" ht="15" customHeight="1">
      <c r="A995" s="188"/>
      <c r="B995" s="211"/>
      <c r="C995" s="221"/>
      <c r="D995" s="345"/>
      <c r="E995" s="346"/>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3" priority="9" operator="lessThan">
      <formula>-0.001</formula>
    </cfRule>
  </conditionalFormatting>
  <conditionalFormatting sqref="E9">
    <cfRule type="cellIs" dxfId="12" priority="5" operator="lessThan">
      <formula>-0.001</formula>
    </cfRule>
  </conditionalFormatting>
  <conditionalFormatting sqref="E10">
    <cfRule type="cellIs" dxfId="11" priority="4" operator="lessThan">
      <formula>-0.001</formula>
    </cfRule>
  </conditionalFormatting>
  <conditionalFormatting sqref="E11">
    <cfRule type="cellIs" dxfId="10" priority="3" operator="lessThan">
      <formula>-0.001</formula>
    </cfRule>
  </conditionalFormatting>
  <conditionalFormatting sqref="E12">
    <cfRule type="cellIs" dxfId="9" priority="2" operator="lessThan">
      <formula>-0.001</formula>
    </cfRule>
  </conditionalFormatting>
  <conditionalFormatting sqref="E15">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37" workbookViewId="0">
      <selection activeCell="E246" sqref="E246"/>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10639633.220000001</v>
      </c>
      <c r="E6" s="229">
        <f t="shared" si="0"/>
        <v>11474518.749999998</v>
      </c>
      <c r="F6" s="230">
        <f t="shared" ref="F6:F260" si="1">IF(D6&gt;0,IF(E6/D6&gt;=100,"&gt;&gt;100",E6/D6*100),"-")</f>
        <v>107.84693901318525</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8983316.540000001</v>
      </c>
      <c r="E7" s="104">
        <f t="shared" si="2"/>
        <v>9404744.1699999981</v>
      </c>
      <c r="F7" s="93">
        <f t="shared" si="1"/>
        <v>104.69122543020171</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4066421.84</v>
      </c>
      <c r="E8" s="104">
        <f>E9+E10-E11</f>
        <v>4170785.84</v>
      </c>
      <c r="F8" s="93">
        <f t="shared" si="1"/>
        <v>102.56648237950641</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4066421.84</v>
      </c>
      <c r="E9" s="247">
        <v>4170785.84</v>
      </c>
      <c r="F9" s="93">
        <f t="shared" si="1"/>
        <v>102.56648237950641</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4675998.05</v>
      </c>
      <c r="E12" s="104">
        <f t="shared" si="3"/>
        <v>4658171.3899999987</v>
      </c>
      <c r="F12" s="93">
        <f t="shared" si="1"/>
        <v>99.618762458637008</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4453244.21</v>
      </c>
      <c r="E13" s="104">
        <f t="shared" si="4"/>
        <v>4450848.629999999</v>
      </c>
      <c r="F13" s="93">
        <f t="shared" si="1"/>
        <v>99.9462059593628</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2702756.37</v>
      </c>
      <c r="E15" s="247">
        <v>2722310.28</v>
      </c>
      <c r="F15" s="93">
        <f t="shared" si="1"/>
        <v>100.72348030392395</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1222739.77</v>
      </c>
      <c r="E16" s="247">
        <v>1349743.91</v>
      </c>
      <c r="F16" s="93">
        <f t="shared" si="1"/>
        <v>110.38684952563536</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1886619.28</v>
      </c>
      <c r="E17" s="247">
        <v>1899896.88</v>
      </c>
      <c r="F17" s="93">
        <f t="shared" si="1"/>
        <v>100.70377739381524</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1358871.21</v>
      </c>
      <c r="E18" s="247">
        <v>1521102.44</v>
      </c>
      <c r="F18" s="93">
        <f t="shared" si="1"/>
        <v>111.93867592499807</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108344.61999999994</v>
      </c>
      <c r="E19" s="104">
        <f t="shared" si="5"/>
        <v>97147.640000000014</v>
      </c>
      <c r="F19" s="93">
        <f t="shared" si="1"/>
        <v>89.665402859874419</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94023.98</v>
      </c>
      <c r="E20" s="247">
        <v>95812.23</v>
      </c>
      <c r="F20" s="93">
        <f t="shared" si="1"/>
        <v>101.90190842804144</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22247.26</v>
      </c>
      <c r="E21" s="247">
        <v>22278.25</v>
      </c>
      <c r="F21" s="93">
        <f t="shared" si="1"/>
        <v>100.13929805288382</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24119.59</v>
      </c>
      <c r="E22" s="247">
        <v>24859.59</v>
      </c>
      <c r="F22" s="93">
        <f t="shared" si="1"/>
        <v>103.06804551818666</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966.52</v>
      </c>
      <c r="E24" s="247">
        <v>235.98</v>
      </c>
      <c r="F24" s="93">
        <f t="shared" si="1"/>
        <v>24.415428547779662</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486.4</v>
      </c>
      <c r="E25" s="247">
        <v>1216.97</v>
      </c>
      <c r="F25" s="93">
        <f t="shared" si="1"/>
        <v>250.19942434210529</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263294.44</v>
      </c>
      <c r="E26" s="247">
        <v>273931.7</v>
      </c>
      <c r="F26" s="93">
        <f t="shared" si="1"/>
        <v>104.04006252467769</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296793.57</v>
      </c>
      <c r="E28" s="247">
        <v>321187.08</v>
      </c>
      <c r="F28" s="93">
        <f t="shared" si="1"/>
        <v>108.21901566128942</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3583.51</v>
      </c>
      <c r="E29" s="104">
        <f t="shared" si="6"/>
        <v>2787.17</v>
      </c>
      <c r="F29" s="93">
        <f t="shared" si="1"/>
        <v>77.777653752884731</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12940.47</v>
      </c>
      <c r="E30" s="247">
        <v>12940.47</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9356.9599999999991</v>
      </c>
      <c r="E34" s="247">
        <v>10153.299999999999</v>
      </c>
      <c r="F34" s="93">
        <f t="shared" si="1"/>
        <v>108.51067013217968</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15881.37</v>
      </c>
      <c r="E35" s="104">
        <f t="shared" si="7"/>
        <v>18371.46</v>
      </c>
      <c r="F35" s="93">
        <f t="shared" si="1"/>
        <v>115.67931481981717</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28782.21</v>
      </c>
      <c r="E36" s="247">
        <v>36591.21</v>
      </c>
      <c r="F36" s="93">
        <f t="shared" si="1"/>
        <v>127.13134258974554</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2813.72</v>
      </c>
      <c r="E37" s="247">
        <v>2813.72</v>
      </c>
      <c r="F37" s="93">
        <f t="shared" si="1"/>
        <v>100</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15714.56</v>
      </c>
      <c r="E40" s="247">
        <v>21033.47</v>
      </c>
      <c r="F40" s="93">
        <f t="shared" si="1"/>
        <v>133.84701830658955</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94944.339999999967</v>
      </c>
      <c r="E45" s="104">
        <f t="shared" si="9"/>
        <v>89016.490000000107</v>
      </c>
      <c r="F45" s="93">
        <f t="shared" si="1"/>
        <v>93.756499860866001</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15843.92</v>
      </c>
      <c r="E47" s="247">
        <v>15843.92</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593937.19999999995</v>
      </c>
      <c r="E48" s="247">
        <v>628683.93000000005</v>
      </c>
      <c r="F48" s="93">
        <f t="shared" si="1"/>
        <v>105.85023635495472</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514836.78</v>
      </c>
      <c r="E50" s="247">
        <v>555511.36</v>
      </c>
      <c r="F50" s="93">
        <f t="shared" si="1"/>
        <v>107.90048061445803</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78542.720000000001</v>
      </c>
      <c r="E54" s="247">
        <v>79391.62</v>
      </c>
      <c r="F54" s="93">
        <f t="shared" si="1"/>
        <v>101.08081309127057</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78542.720000000001</v>
      </c>
      <c r="E55" s="247">
        <v>79391.62</v>
      </c>
      <c r="F55" s="93">
        <f t="shared" si="1"/>
        <v>101.08081309127057</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240896.65</v>
      </c>
      <c r="E56" s="104">
        <f t="shared" si="11"/>
        <v>575786.93999999994</v>
      </c>
      <c r="F56" s="93">
        <f t="shared" si="1"/>
        <v>239.01824288548633</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240896.65</v>
      </c>
      <c r="E57" s="247">
        <v>575786.93999999994</v>
      </c>
      <c r="F57" s="93">
        <f t="shared" si="1"/>
        <v>239.01824288548633</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1656316.68</v>
      </c>
      <c r="E68" s="104">
        <f t="shared" si="13"/>
        <v>2069774.5799999998</v>
      </c>
      <c r="F68" s="93">
        <f t="shared" si="1"/>
        <v>124.96249086859403</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219471.73</v>
      </c>
      <c r="E69" s="104">
        <f t="shared" si="14"/>
        <v>552741.19999999995</v>
      </c>
      <c r="F69" s="93">
        <f t="shared" si="1"/>
        <v>251.85075089169797</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219443.56</v>
      </c>
      <c r="E70" s="104">
        <f t="shared" si="15"/>
        <v>552719.35</v>
      </c>
      <c r="F70" s="93">
        <f t="shared" si="1"/>
        <v>251.87312400509722</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219443.56</v>
      </c>
      <c r="E72" s="247">
        <v>552719.35</v>
      </c>
      <c r="F72" s="93">
        <f t="shared" si="1"/>
        <v>251.87312400509722</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28.17</v>
      </c>
      <c r="E76" s="247">
        <v>21.85</v>
      </c>
      <c r="F76" s="93">
        <f t="shared" si="1"/>
        <v>77.564785232516869</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16232.64</v>
      </c>
      <c r="E78" s="104">
        <f>E79+SUM(E82:E84)-E85+E86</f>
        <v>17752.38</v>
      </c>
      <c r="F78" s="93">
        <f t="shared" si="1"/>
        <v>109.36224791531137</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30.61</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202.83</v>
      </c>
      <c r="E84" s="247">
        <v>216.28</v>
      </c>
      <c r="F84" s="93">
        <f t="shared" si="1"/>
        <v>106.63116895922693</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16029.81</v>
      </c>
      <c r="E86" s="247">
        <v>17505.490000000002</v>
      </c>
      <c r="F86" s="93">
        <f t="shared" si="1"/>
        <v>109.20584835378587</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1370920.43</v>
      </c>
      <c r="E134" s="104">
        <f t="shared" si="23"/>
        <v>1370920.43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1370920.43</v>
      </c>
      <c r="E135" s="104">
        <f t="shared" si="24"/>
        <v>1370920.43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1370920.43</v>
      </c>
      <c r="E139" s="247">
        <v>1370920.43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31029.380000000063</v>
      </c>
      <c r="E146" s="104">
        <f t="shared" si="26"/>
        <v>101421.36000000004</v>
      </c>
      <c r="F146" s="93">
        <f t="shared" si="1"/>
        <v>326.85590237381422</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96422.15</v>
      </c>
      <c r="E147" s="247">
        <v>82276.600000000006</v>
      </c>
      <c r="F147" s="93">
        <f t="shared" si="1"/>
        <v>85.329563798359615</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23430.19</v>
      </c>
      <c r="E158" s="247">
        <v>24497.360000000001</v>
      </c>
      <c r="F158" s="93">
        <f t="shared" si="1"/>
        <v>104.55467924075734</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194915.20000000001</v>
      </c>
      <c r="E159" s="247">
        <v>180939.72</v>
      </c>
      <c r="F159" s="93">
        <f t="shared" si="1"/>
        <v>92.829969135295755</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283738.15999999997</v>
      </c>
      <c r="E163" s="247">
        <v>186292.32</v>
      </c>
      <c r="F163" s="93">
        <f t="shared" si="1"/>
        <v>65.656420694347219</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3318.0699999999997</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10658.77</v>
      </c>
      <c r="E165" s="247">
        <v>13976.84</v>
      </c>
      <c r="F165" s="93">
        <f t="shared" si="1"/>
        <v>131.12995214269563</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963.92</v>
      </c>
      <c r="E166" s="247">
        <v>513.91999999999996</v>
      </c>
      <c r="F166" s="93">
        <f t="shared" si="1"/>
        <v>53.315627852933858</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11622.69</v>
      </c>
      <c r="E169" s="247">
        <v>11172.69</v>
      </c>
      <c r="F169" s="93">
        <f t="shared" si="1"/>
        <v>96.128262906435609</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18662.5</v>
      </c>
      <c r="E170" s="104">
        <f t="shared" si="29"/>
        <v>23621.14</v>
      </c>
      <c r="F170" s="93">
        <f t="shared" si="1"/>
        <v>126.57007367716007</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18662.5</v>
      </c>
      <c r="E173" s="247">
        <v>23621.14</v>
      </c>
      <c r="F173" s="93">
        <f t="shared" si="1"/>
        <v>126.57007367716007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10639633.219999999</v>
      </c>
      <c r="E175" s="104">
        <f t="shared" si="30"/>
        <v>11474518.75</v>
      </c>
      <c r="F175" s="93">
        <f t="shared" si="1"/>
        <v>107.84693901318528</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84349.04</v>
      </c>
      <c r="E176" s="104">
        <f t="shared" si="31"/>
        <v>143437.82</v>
      </c>
      <c r="F176" s="93">
        <f t="shared" si="1"/>
        <v>170.05270006629598</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68420.709999999992</v>
      </c>
      <c r="E177" s="104">
        <f t="shared" si="32"/>
        <v>46334.170000000006</v>
      </c>
      <c r="F177" s="93">
        <f t="shared" si="1"/>
        <v>67.719510656934162</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20356.02</v>
      </c>
      <c r="E178" s="247">
        <v>24861.58</v>
      </c>
      <c r="F178" s="93">
        <f t="shared" si="1"/>
        <v>122.13379629220252</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47161.46</v>
      </c>
      <c r="E179" s="247">
        <v>20430.189999999999</v>
      </c>
      <c r="F179" s="93">
        <f t="shared" si="1"/>
        <v>43.31967246136994</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106.89</v>
      </c>
      <c r="E180" s="104">
        <f t="shared" si="33"/>
        <v>87.55</v>
      </c>
      <c r="F180" s="93">
        <f t="shared" si="1"/>
        <v>81.906632987183087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106.89</v>
      </c>
      <c r="E183" s="247">
        <v>87.55</v>
      </c>
      <c r="F183" s="93">
        <f t="shared" si="1"/>
        <v>81.906632987183087</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663.62</v>
      </c>
      <c r="E184" s="247">
        <v>822.13</v>
      </c>
      <c r="F184" s="93">
        <f t="shared" si="1"/>
        <v>123.88565745456737</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132.72</v>
      </c>
      <c r="E188" s="247">
        <v>132.72</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15907.76</v>
      </c>
      <c r="E189" s="247">
        <v>97103.65</v>
      </c>
      <c r="F189" s="93">
        <f t="shared" si="1"/>
        <v>610.41686573093875</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20.57</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20.57</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10555284.18</v>
      </c>
      <c r="E237" s="104">
        <f t="shared" si="41"/>
        <v>11331080.93</v>
      </c>
      <c r="F237" s="93">
        <f t="shared" si="1"/>
        <v>107.34984238008455</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10354236.99</v>
      </c>
      <c r="E238" s="104">
        <f t="shared" si="42"/>
        <v>10775664.6</v>
      </c>
      <c r="F238" s="93">
        <f t="shared" si="1"/>
        <v>104.07009816761013</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10354236.99</v>
      </c>
      <c r="E239" s="104">
        <f t="shared" si="43"/>
        <v>10775664.6</v>
      </c>
      <c r="F239" s="93">
        <f t="shared" si="1"/>
        <v>104.07009816761013</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6823433.4100000001</v>
      </c>
      <c r="E240" s="247">
        <v>7244861.0199999996</v>
      </c>
      <c r="F240" s="93">
        <f t="shared" si="1"/>
        <v>106.17618117856007</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3530803.58</v>
      </c>
      <c r="E241" s="247">
        <v>3530803.58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168539.43</v>
      </c>
      <c r="E245" s="104">
        <f t="shared" si="45"/>
        <v>449198.53</v>
      </c>
      <c r="F245" s="93">
        <f t="shared" si="1"/>
        <v>266.52429642131818</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168659.9</v>
      </c>
      <c r="E246" s="104">
        <f t="shared" si="46"/>
        <v>449198.53</v>
      </c>
      <c r="F246" s="93">
        <f t="shared" si="1"/>
        <v>266.33392406849526</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168659.9</v>
      </c>
      <c r="E247" s="247">
        <v>449198.53</v>
      </c>
      <c r="F247" s="93">
        <f t="shared" si="1"/>
        <v>266.33392406849526</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120.47</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v>120.47</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32507.759999999998</v>
      </c>
      <c r="E255" s="247">
        <v>102899.73</v>
      </c>
      <c r="F255" s="93">
        <f t="shared" si="1"/>
        <v>316.53897407880459</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v>0</v>
      </c>
      <c r="E256" s="247">
        <v>3318.07</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32817.599999999999</v>
      </c>
      <c r="E259" s="104">
        <f t="shared" si="49"/>
        <v>37595.93</v>
      </c>
      <c r="F259" s="93">
        <f t="shared" si="1"/>
        <v>114.56026644239677</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32817.599999999999</v>
      </c>
      <c r="E260" s="248">
        <v>37595.93</v>
      </c>
      <c r="F260" s="97">
        <f t="shared" si="1"/>
        <v>114.56026644239677</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302094.36</v>
      </c>
      <c r="E264" s="247">
        <v>284303.86</v>
      </c>
      <c r="F264" s="93">
        <f t="shared" si="50"/>
        <v>94.110945997138117</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12673.18</v>
      </c>
      <c r="E265" s="247">
        <v>3409.82</v>
      </c>
      <c r="F265" s="93">
        <f t="shared" si="50"/>
        <v>26.905796335252873</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11622.69</v>
      </c>
      <c r="E266" s="247">
        <v>14474.83</v>
      </c>
      <c r="F266" s="93">
        <f t="shared" si="50"/>
        <v>124.53941385341946</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15.93</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5579.38</v>
      </c>
      <c r="E268" s="247">
        <v>5255.55</v>
      </c>
      <c r="F268" s="93">
        <f t="shared" si="50"/>
        <v>94.19595008764415</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6203.3</v>
      </c>
      <c r="E269" s="247">
        <v>8002.81</v>
      </c>
      <c r="F269" s="93">
        <f t="shared" si="50"/>
        <v>129.00891460996567</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4247.13</v>
      </c>
      <c r="E271" s="247">
        <v>4247.13</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39860.300000000003</v>
      </c>
      <c r="E287" s="247">
        <v>14114.53</v>
      </c>
      <c r="F287" s="93">
        <f t="shared" si="50"/>
        <v>35.40999440546107</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28560.41</v>
      </c>
      <c r="E288" s="247">
        <v>32219.64</v>
      </c>
      <c r="F288" s="93">
        <f t="shared" si="50"/>
        <v>112.81224604268635</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6985.47</v>
      </c>
      <c r="E289" s="247">
        <v>92321.31</v>
      </c>
      <c r="F289" s="93">
        <f t="shared" si="50"/>
        <v>1321.619160915443</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8922.2900000000009</v>
      </c>
      <c r="E290" s="247">
        <v>4782.34</v>
      </c>
      <c r="F290" s="93">
        <f t="shared" si="50"/>
        <v>53.599916613335807</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132.72</v>
      </c>
      <c r="E297" s="247">
        <v>132.72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7" workbookViewId="0">
      <selection activeCell="D141" sqref="D141"/>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323752.38</v>
      </c>
      <c r="E5" s="79">
        <f t="shared" si="0"/>
        <v>301501.73</v>
      </c>
      <c r="F5" s="80">
        <f t="shared" ref="F5:F141" si="1">IF(D5&gt;0,IF(E5/D5&gt;=100,"&gt;&gt;100",E5/D5*100),"-")</f>
        <v>93.127262879117666</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20591.46</v>
      </c>
      <c r="E6" s="81">
        <f t="shared" si="2"/>
        <v>25361.85</v>
      </c>
      <c r="F6" s="63">
        <f t="shared" si="1"/>
        <v>123.16683712568219</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20591.46</v>
      </c>
      <c r="E7" s="249">
        <v>25361.85</v>
      </c>
      <c r="F7" s="63">
        <f t="shared" si="1"/>
        <v>123.16683712568219</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303160.92</v>
      </c>
      <c r="E13" s="81">
        <f t="shared" si="4"/>
        <v>276139.88</v>
      </c>
      <c r="F13" s="63">
        <f t="shared" si="1"/>
        <v>91.086898667545952</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303160.92</v>
      </c>
      <c r="E14" s="249">
        <v>276139.88</v>
      </c>
      <c r="F14" s="63">
        <f t="shared" si="1"/>
        <v>91.086898667545952</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3318.07</v>
      </c>
      <c r="E22" s="81">
        <f t="shared" si="5"/>
        <v>2800</v>
      </c>
      <c r="F22" s="63">
        <f t="shared" si="1"/>
        <v>84.386405350098087</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3318.07</v>
      </c>
      <c r="E24" s="249">
        <v>2800</v>
      </c>
      <c r="F24" s="63">
        <f t="shared" si="1"/>
        <v>84.386405350098087</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44469.46</v>
      </c>
      <c r="E28" s="81">
        <f t="shared" si="6"/>
        <v>77524.240000000005</v>
      </c>
      <c r="F28" s="63">
        <f t="shared" si="1"/>
        <v>174.33141756162544</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44469.46</v>
      </c>
      <c r="E30" s="249">
        <v>77524.240000000005</v>
      </c>
      <c r="F30" s="63">
        <f t="shared" si="1"/>
        <v>174.33141756162544</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167602.99</v>
      </c>
      <c r="E35" s="81">
        <f t="shared" si="7"/>
        <v>190136.09</v>
      </c>
      <c r="F35" s="63">
        <f t="shared" si="1"/>
        <v>113.44433055758731</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34365.279999999999</v>
      </c>
      <c r="E39" s="81">
        <f t="shared" si="9"/>
        <v>46116.34</v>
      </c>
      <c r="F39" s="63">
        <f t="shared" si="1"/>
        <v>134.19457079936495</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34365.279999999999</v>
      </c>
      <c r="E40" s="249">
        <v>46116.34</v>
      </c>
      <c r="F40" s="63">
        <f t="shared" si="1"/>
        <v>134.19457079936495</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133237.71</v>
      </c>
      <c r="E61" s="81">
        <f t="shared" si="13"/>
        <v>144019.75</v>
      </c>
      <c r="F61" s="63">
        <f t="shared" si="1"/>
        <v>108.09233361936347</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133237.71</v>
      </c>
      <c r="E64" s="249">
        <v>144019.75</v>
      </c>
      <c r="F64" s="63">
        <f t="shared" si="1"/>
        <v>108.09233361936347</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54981.270000000004</v>
      </c>
      <c r="E75" s="81">
        <f t="shared" si="15"/>
        <v>43115.62</v>
      </c>
      <c r="F75" s="63">
        <f t="shared" si="1"/>
        <v>78.418741509608637</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v>47498.73</v>
      </c>
      <c r="E76" s="249">
        <v>28077.040000000001</v>
      </c>
      <c r="F76" s="63">
        <f t="shared" si="1"/>
        <v>59.111138339909296</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v>7482.54</v>
      </c>
      <c r="E81" s="249">
        <v>15038.58</v>
      </c>
      <c r="F81" s="63">
        <f t="shared" si="1"/>
        <v>200.98228676358562</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770137.14000000013</v>
      </c>
      <c r="E82" s="81">
        <f t="shared" si="16"/>
        <v>513057.52</v>
      </c>
      <c r="F82" s="63">
        <f t="shared" si="1"/>
        <v>66.618981653059862</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v>249497.96</v>
      </c>
      <c r="E84" s="249">
        <v>294712.19</v>
      </c>
      <c r="F84" s="63">
        <f t="shared" si="1"/>
        <v>118.12208404429438</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v>116426.03</v>
      </c>
      <c r="E86" s="249">
        <v>51874.29</v>
      </c>
      <c r="F86" s="63">
        <f t="shared" si="1"/>
        <v>44.555577476961119</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312021.59000000003</v>
      </c>
      <c r="E87" s="249">
        <v>82680.960000000006</v>
      </c>
      <c r="F87" s="63">
        <f t="shared" si="1"/>
        <v>26.498474031877091</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92191.56</v>
      </c>
      <c r="E88" s="249">
        <v>83790.080000000002</v>
      </c>
      <c r="F88" s="63">
        <f t="shared" si="1"/>
        <v>90.886931515205944</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9207.9</v>
      </c>
      <c r="E89" s="81">
        <f t="shared" si="17"/>
        <v>19689.52</v>
      </c>
      <c r="F89" s="63">
        <f t="shared" si="1"/>
        <v>213.83290435387008</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9207.9</v>
      </c>
      <c r="E104" s="249">
        <v>19689.52</v>
      </c>
      <c r="F104" s="63">
        <f t="shared" si="1"/>
        <v>213.83290435387008</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109677.45</v>
      </c>
      <c r="E107" s="81">
        <f t="shared" si="21"/>
        <v>216608.37</v>
      </c>
      <c r="F107" s="63">
        <f t="shared" si="1"/>
        <v>197.49581158205265</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40274.730000000003</v>
      </c>
      <c r="E108" s="249">
        <v>37658.620000000003</v>
      </c>
      <c r="F108" s="63">
        <f t="shared" si="1"/>
        <v>93.504338824866124</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56661.33</v>
      </c>
      <c r="E109" s="249">
        <v>155154.49</v>
      </c>
      <c r="F109" s="63">
        <f t="shared" si="1"/>
        <v>273.82782931498429</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12741.39</v>
      </c>
      <c r="E111" s="249">
        <v>23795.26</v>
      </c>
      <c r="F111" s="63">
        <f t="shared" si="1"/>
        <v>186.75560515767901</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318531.98</v>
      </c>
      <c r="E114" s="81">
        <f t="shared" si="22"/>
        <v>388422.35</v>
      </c>
      <c r="F114" s="63">
        <f t="shared" si="1"/>
        <v>121.94139816039822</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292611.45999999996</v>
      </c>
      <c r="E115" s="81">
        <f t="shared" si="23"/>
        <v>363781.57</v>
      </c>
      <c r="F115" s="63">
        <f t="shared" si="1"/>
        <v>124.32239325144683</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283878.3</v>
      </c>
      <c r="E116" s="249">
        <v>354039.15</v>
      </c>
      <c r="F116" s="63">
        <f t="shared" si="1"/>
        <v>124.71511559707101</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8733.16</v>
      </c>
      <c r="E117" s="249">
        <v>9742.42</v>
      </c>
      <c r="F117" s="63">
        <f t="shared" si="1"/>
        <v>111.55664158219933</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25920.52</v>
      </c>
      <c r="E125" s="249">
        <v>24640.78</v>
      </c>
      <c r="F125" s="63">
        <f t="shared" si="1"/>
        <v>95.062830529634439</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20308.620000000003</v>
      </c>
      <c r="E129" s="81">
        <f t="shared" si="26"/>
        <v>20900.810000000001</v>
      </c>
      <c r="F129" s="63">
        <f t="shared" si="1"/>
        <v>102.91595391513553</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17407.45</v>
      </c>
      <c r="E135" s="249">
        <v>20900.810000000001</v>
      </c>
      <c r="F135" s="63">
        <f t="shared" si="1"/>
        <v>120.06818919485622</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2901.17</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1821987.26</v>
      </c>
      <c r="E141" s="106">
        <f t="shared" si="28"/>
        <v>1773756.25</v>
      </c>
      <c r="F141" s="82">
        <f t="shared" si="1"/>
        <v>97.352834947923839</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25" workbookViewId="0">
      <selection activeCell="E49" sqref="E49"/>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105779.89</v>
      </c>
      <c r="E5" s="107">
        <f t="shared" si="0"/>
        <v>50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105779.89</v>
      </c>
      <c r="E22" s="108">
        <f t="shared" si="3"/>
        <v>50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1415.89</v>
      </c>
      <c r="E23" s="108">
        <f t="shared" si="4"/>
        <v>50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v>1415.89</v>
      </c>
      <c r="E25" s="250">
        <v>50</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104364</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v>104364</v>
      </c>
      <c r="E37" s="250">
        <v>0</v>
      </c>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9" workbookViewId="0">
      <selection activeCell="D106" sqref="D106"/>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84328.48</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1478206.22</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955853.16999999993</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468754.66</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478840.98</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1122.01</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4155.04</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2980.48</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522353.05</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1419096.88</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977939.72</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464249.1</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505572.26</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1140.32</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3997.56</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2980.48</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441157.16</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143437.82000000007</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106435.84</v>
      </c>
      <c r="E43" s="37"/>
      <c r="F43" s="37"/>
      <c r="G43" s="37"/>
      <c r="H43" s="37"/>
      <c r="I43" s="37"/>
      <c r="J43" s="37"/>
      <c r="K43" s="37"/>
      <c r="L43" s="37"/>
      <c r="M43" s="37"/>
      <c r="N43" s="37"/>
      <c r="O43" s="37"/>
      <c r="P43" s="37"/>
      <c r="Q43" s="37"/>
      <c r="R43" s="37"/>
      <c r="S43" s="37"/>
      <c r="T43" s="37"/>
      <c r="U43" s="37"/>
    </row>
    <row r="44" spans="1:21" ht="12.75" customHeight="1">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14114.529999999997</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13450.009999999998</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12778.9</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462.73</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208.38</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531.79999999999995</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531.79999999999995</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132.72</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132.72</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92321.31</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4162.5</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88158.81</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37001.979999999996</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32219.64</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4782.34</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311"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70" t="s">
        <v>2859</v>
      </c>
      <c r="B1" s="365"/>
      <c r="C1" s="365"/>
      <c r="D1" s="365"/>
      <c r="E1" s="71" t="s">
        <v>3001</v>
      </c>
      <c r="F1" s="71"/>
      <c r="G1" s="71"/>
      <c r="H1" s="71"/>
      <c r="I1" s="71"/>
      <c r="J1" s="71"/>
      <c r="K1" s="71"/>
      <c r="L1" s="71"/>
      <c r="M1" s="71"/>
      <c r="N1" s="71"/>
      <c r="O1" s="71"/>
      <c r="P1" s="71"/>
    </row>
    <row r="2" spans="1:16" ht="37.5" customHeight="1">
      <c r="A2" s="370" t="s">
        <v>3002</v>
      </c>
      <c r="B2" s="365"/>
      <c r="C2" s="365"/>
      <c r="D2" s="365"/>
    </row>
    <row r="3" spans="1:16" ht="29.25" customHeight="1">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29951</v>
      </c>
      <c r="P3" s="71"/>
    </row>
    <row r="4" spans="1:16" ht="19.5" customHeight="1">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4" t="s">
        <v>3019</v>
      </c>
      <c r="B14" s="368"/>
      <c r="C14" s="369"/>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c r="A20" s="367" t="s">
        <v>3025</v>
      </c>
      <c r="B20" s="368"/>
      <c r="C20" s="369"/>
      <c r="D20" s="123"/>
      <c r="E20" s="71">
        <f>SUM(E21:E276)</f>
        <v>0</v>
      </c>
      <c r="F20" s="71">
        <f>SUM(F21:F276)</f>
        <v>5</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3317</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2024-02-27T10:56:12Z</cp:lastPrinted>
  <dcterms:created xsi:type="dcterms:W3CDTF">2022-04-01T05:14:30Z</dcterms:created>
  <dcterms:modified xsi:type="dcterms:W3CDTF">2024-02-27T10:58:03Z</dcterms:modified>
</cp:coreProperties>
</file>