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05" yWindow="0" windowWidth="26010" windowHeight="1644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16" i="4"/>
  <c r="L1447" i="9"/>
  <c r="J1447"/>
  <c r="F317"/>
  <c r="F316"/>
  <c r="F315"/>
  <c r="F314"/>
  <c r="F313"/>
  <c r="F312"/>
  <c r="F311"/>
  <c r="F310"/>
  <c r="F309"/>
  <c r="H308"/>
  <c r="E308" s="1"/>
  <c r="B308" s="1"/>
  <c r="G308"/>
  <c r="F308"/>
  <c r="F307"/>
  <c r="H306"/>
  <c r="E306" s="1"/>
  <c r="B306" s="1"/>
  <c r="G306"/>
  <c r="F306"/>
  <c r="H305"/>
  <c r="E305" s="1"/>
  <c r="B305" s="1"/>
  <c r="G305"/>
  <c r="F305"/>
  <c r="H304"/>
  <c r="G304"/>
  <c r="F304"/>
  <c r="E304"/>
  <c r="B304" s="1"/>
  <c r="H303"/>
  <c r="G303"/>
  <c r="F303"/>
  <c r="H302"/>
  <c r="E302" s="1"/>
  <c r="B302" s="1"/>
  <c r="G302"/>
  <c r="F302"/>
  <c r="H301"/>
  <c r="E301" s="1"/>
  <c r="B301" s="1"/>
  <c r="G301"/>
  <c r="F301"/>
  <c r="H300"/>
  <c r="E300" s="1"/>
  <c r="B300" s="1"/>
  <c r="G300"/>
  <c r="F300"/>
  <c r="H299"/>
  <c r="G299"/>
  <c r="F299"/>
  <c r="H298"/>
  <c r="E298" s="1"/>
  <c r="B298" s="1"/>
  <c r="G298"/>
  <c r="F298"/>
  <c r="H297"/>
  <c r="G297"/>
  <c r="F297"/>
  <c r="H296"/>
  <c r="G296"/>
  <c r="F296"/>
  <c r="E296"/>
  <c r="B296" s="1"/>
  <c r="H295"/>
  <c r="G295"/>
  <c r="F295"/>
  <c r="H294"/>
  <c r="E294" s="1"/>
  <c r="B294" s="1"/>
  <c r="G294"/>
  <c r="F294"/>
  <c r="H293"/>
  <c r="E293" s="1"/>
  <c r="B293" s="1"/>
  <c r="G293"/>
  <c r="F293"/>
  <c r="H292"/>
  <c r="G292"/>
  <c r="F292"/>
  <c r="E292"/>
  <c r="B292" s="1"/>
  <c r="H291"/>
  <c r="G291"/>
  <c r="F291"/>
  <c r="F290"/>
  <c r="F289"/>
  <c r="H288"/>
  <c r="E288" s="1"/>
  <c r="B288" s="1"/>
  <c r="G288"/>
  <c r="F288"/>
  <c r="H287"/>
  <c r="G287"/>
  <c r="F287"/>
  <c r="H286"/>
  <c r="E286" s="1"/>
  <c r="B286" s="1"/>
  <c r="G286"/>
  <c r="F286"/>
  <c r="H285"/>
  <c r="G285"/>
  <c r="F285"/>
  <c r="F284"/>
  <c r="H283"/>
  <c r="G283"/>
  <c r="F283"/>
  <c r="E283"/>
  <c r="B283" s="1"/>
  <c r="H282"/>
  <c r="G282"/>
  <c r="F282"/>
  <c r="E282"/>
  <c r="B282" s="1"/>
  <c r="H281"/>
  <c r="G281"/>
  <c r="F281"/>
  <c r="E281"/>
  <c r="B281" s="1"/>
  <c r="F280"/>
  <c r="F279"/>
  <c r="F277" s="1"/>
  <c r="F278"/>
  <c r="F276"/>
  <c r="L275"/>
  <c r="F275" s="1"/>
  <c r="H275"/>
  <c r="F274"/>
  <c r="I273"/>
  <c r="E273" s="1"/>
  <c r="B273" s="1"/>
  <c r="H273"/>
  <c r="F273"/>
  <c r="E272"/>
  <c r="M271"/>
  <c r="L271"/>
  <c r="E271"/>
  <c r="M270"/>
  <c r="L270"/>
  <c r="F270" s="1"/>
  <c r="B270" s="1"/>
  <c r="E270"/>
  <c r="M269"/>
  <c r="L269"/>
  <c r="E269"/>
  <c r="M268"/>
  <c r="L268"/>
  <c r="F268" s="1"/>
  <c r="B268" s="1"/>
  <c r="E268"/>
  <c r="M267"/>
  <c r="L267"/>
  <c r="E267"/>
  <c r="M266"/>
  <c r="L266"/>
  <c r="F266"/>
  <c r="E266"/>
  <c r="B266"/>
  <c r="M265"/>
  <c r="L265"/>
  <c r="E265"/>
  <c r="M264"/>
  <c r="L264"/>
  <c r="F264"/>
  <c r="E264"/>
  <c r="B264"/>
  <c r="M263"/>
  <c r="L263"/>
  <c r="E263"/>
  <c r="M262"/>
  <c r="L262"/>
  <c r="F262"/>
  <c r="E262"/>
  <c r="B262"/>
  <c r="M261"/>
  <c r="L261"/>
  <c r="E261"/>
  <c r="M260"/>
  <c r="L260"/>
  <c r="F260"/>
  <c r="E260"/>
  <c r="B260"/>
  <c r="M259"/>
  <c r="L259"/>
  <c r="E259"/>
  <c r="M258"/>
  <c r="L258"/>
  <c r="F258"/>
  <c r="E258"/>
  <c r="B258"/>
  <c r="M257"/>
  <c r="L257"/>
  <c r="E257"/>
  <c r="M256"/>
  <c r="L256"/>
  <c r="F256"/>
  <c r="E256"/>
  <c r="B256"/>
  <c r="M255"/>
  <c r="L255"/>
  <c r="E255"/>
  <c r="M254"/>
  <c r="L254"/>
  <c r="F254"/>
  <c r="E254"/>
  <c r="B254"/>
  <c r="M253"/>
  <c r="L253"/>
  <c r="E253"/>
  <c r="M252"/>
  <c r="L252"/>
  <c r="F252"/>
  <c r="E252"/>
  <c r="B252"/>
  <c r="M251"/>
  <c r="L251"/>
  <c r="E251"/>
  <c r="M250"/>
  <c r="L250"/>
  <c r="F250"/>
  <c r="E250"/>
  <c r="B250"/>
  <c r="M249"/>
  <c r="L249"/>
  <c r="E249"/>
  <c r="M248"/>
  <c r="L248"/>
  <c r="F248"/>
  <c r="E248"/>
  <c r="B248"/>
  <c r="M247"/>
  <c r="L247"/>
  <c r="E247"/>
  <c r="M246"/>
  <c r="L246"/>
  <c r="F246"/>
  <c r="E246"/>
  <c r="B246"/>
  <c r="M245"/>
  <c r="L245"/>
  <c r="E245"/>
  <c r="M244"/>
  <c r="L244"/>
  <c r="F244"/>
  <c r="E244"/>
  <c r="B244"/>
  <c r="M243"/>
  <c r="L243"/>
  <c r="E243"/>
  <c r="M242"/>
  <c r="L242"/>
  <c r="F242"/>
  <c r="E242"/>
  <c r="B242"/>
  <c r="M241"/>
  <c r="L241"/>
  <c r="E241"/>
  <c r="M240"/>
  <c r="L240"/>
  <c r="F240"/>
  <c r="E240"/>
  <c r="B240"/>
  <c r="M239"/>
  <c r="L239"/>
  <c r="E239"/>
  <c r="M238"/>
  <c r="L238"/>
  <c r="F238"/>
  <c r="E238"/>
  <c r="B238"/>
  <c r="M237"/>
  <c r="L237"/>
  <c r="E237"/>
  <c r="M236"/>
  <c r="L236"/>
  <c r="F236"/>
  <c r="E236"/>
  <c r="B236"/>
  <c r="M235"/>
  <c r="L235"/>
  <c r="E235"/>
  <c r="M234"/>
  <c r="L234"/>
  <c r="F234"/>
  <c r="E234"/>
  <c r="B234"/>
  <c r="M233"/>
  <c r="L233"/>
  <c r="E233"/>
  <c r="M232"/>
  <c r="L232"/>
  <c r="F232"/>
  <c r="E232"/>
  <c r="B232"/>
  <c r="M231"/>
  <c r="L231"/>
  <c r="E231"/>
  <c r="M230"/>
  <c r="L230"/>
  <c r="F230"/>
  <c r="E230"/>
  <c r="B230"/>
  <c r="M229"/>
  <c r="L229"/>
  <c r="E229"/>
  <c r="M228"/>
  <c r="L228"/>
  <c r="F228"/>
  <c r="E228"/>
  <c r="B228"/>
  <c r="M227"/>
  <c r="L227"/>
  <c r="E227"/>
  <c r="M226"/>
  <c r="L226"/>
  <c r="F226"/>
  <c r="E226"/>
  <c r="B226"/>
  <c r="M225"/>
  <c r="L225"/>
  <c r="E225"/>
  <c r="M224"/>
  <c r="L224"/>
  <c r="F224"/>
  <c r="E224"/>
  <c r="B224"/>
  <c r="M223"/>
  <c r="L223"/>
  <c r="E223"/>
  <c r="M222"/>
  <c r="L222"/>
  <c r="F222"/>
  <c r="E222"/>
  <c r="B222"/>
  <c r="M221"/>
  <c r="L221"/>
  <c r="E221"/>
  <c r="M220"/>
  <c r="L220"/>
  <c r="F220"/>
  <c r="E220"/>
  <c r="B220"/>
  <c r="M219"/>
  <c r="L219"/>
  <c r="E219"/>
  <c r="M218"/>
  <c r="L218"/>
  <c r="F218"/>
  <c r="E218"/>
  <c r="B218"/>
  <c r="M217"/>
  <c r="L217"/>
  <c r="E217"/>
  <c r="M216"/>
  <c r="L216"/>
  <c r="F216"/>
  <c r="E216"/>
  <c r="B216"/>
  <c r="M215"/>
  <c r="L215"/>
  <c r="E215"/>
  <c r="M214"/>
  <c r="L214"/>
  <c r="F214"/>
  <c r="E214"/>
  <c r="B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E160" s="1"/>
  <c r="B160" s="1"/>
  <c r="G160"/>
  <c r="F160"/>
  <c r="H159"/>
  <c r="G159"/>
  <c r="F159"/>
  <c r="H158"/>
  <c r="E158" s="1"/>
  <c r="B158" s="1"/>
  <c r="G158"/>
  <c r="F158"/>
  <c r="H157"/>
  <c r="E157" s="1"/>
  <c r="B157" s="1"/>
  <c r="G157"/>
  <c r="F157"/>
  <c r="H156"/>
  <c r="E156" s="1"/>
  <c r="B156" s="1"/>
  <c r="G156"/>
  <c r="F156"/>
  <c r="H155"/>
  <c r="G155"/>
  <c r="F155"/>
  <c r="H154"/>
  <c r="E154" s="1"/>
  <c r="B154" s="1"/>
  <c r="G154"/>
  <c r="F154"/>
  <c r="H153"/>
  <c r="E153" s="1"/>
  <c r="B153" s="1"/>
  <c r="G153"/>
  <c r="F153"/>
  <c r="H152"/>
  <c r="E152" s="1"/>
  <c r="B152" s="1"/>
  <c r="G152"/>
  <c r="F152"/>
  <c r="H151"/>
  <c r="G151"/>
  <c r="F151"/>
  <c r="H150"/>
  <c r="E150" s="1"/>
  <c r="B150" s="1"/>
  <c r="G150"/>
  <c r="F150"/>
  <c r="H149"/>
  <c r="E149" s="1"/>
  <c r="B149" s="1"/>
  <c r="G149"/>
  <c r="F149"/>
  <c r="H148"/>
  <c r="E148" s="1"/>
  <c r="B148" s="1"/>
  <c r="G148"/>
  <c r="F148"/>
  <c r="H147"/>
  <c r="G147"/>
  <c r="F147"/>
  <c r="H146"/>
  <c r="E146" s="1"/>
  <c r="B146" s="1"/>
  <c r="G146"/>
  <c r="F146"/>
  <c r="H145"/>
  <c r="E145" s="1"/>
  <c r="B145" s="1"/>
  <c r="G145"/>
  <c r="F145"/>
  <c r="H144"/>
  <c r="E144" s="1"/>
  <c r="B144" s="1"/>
  <c r="G144"/>
  <c r="F144"/>
  <c r="F143"/>
  <c r="H142"/>
  <c r="E142" s="1"/>
  <c r="B142" s="1"/>
  <c r="G142"/>
  <c r="F142"/>
  <c r="H141"/>
  <c r="E141" s="1"/>
  <c r="B141" s="1"/>
  <c r="G141"/>
  <c r="F141"/>
  <c r="H140"/>
  <c r="E140" s="1"/>
  <c r="B140" s="1"/>
  <c r="G140"/>
  <c r="F140"/>
  <c r="H139"/>
  <c r="E139" s="1"/>
  <c r="B139" s="1"/>
  <c r="G139"/>
  <c r="F139"/>
  <c r="H138"/>
  <c r="E138" s="1"/>
  <c r="B138" s="1"/>
  <c r="G138"/>
  <c r="F138"/>
  <c r="H137"/>
  <c r="E137" s="1"/>
  <c r="B137" s="1"/>
  <c r="G137"/>
  <c r="F137"/>
  <c r="H136"/>
  <c r="E136" s="1"/>
  <c r="B136" s="1"/>
  <c r="G136"/>
  <c r="F136"/>
  <c r="H135"/>
  <c r="E135" s="1"/>
  <c r="B135" s="1"/>
  <c r="G135"/>
  <c r="F135"/>
  <c r="H134"/>
  <c r="E134" s="1"/>
  <c r="B134" s="1"/>
  <c r="G134"/>
  <c r="F134"/>
  <c r="H133"/>
  <c r="E133" s="1"/>
  <c r="B133" s="1"/>
  <c r="G133"/>
  <c r="F133"/>
  <c r="H132"/>
  <c r="E132" s="1"/>
  <c r="B132" s="1"/>
  <c r="G132"/>
  <c r="F132"/>
  <c r="H131"/>
  <c r="E131" s="1"/>
  <c r="B131" s="1"/>
  <c r="G131"/>
  <c r="F131"/>
  <c r="H130"/>
  <c r="E130" s="1"/>
  <c r="B130" s="1"/>
  <c r="G130"/>
  <c r="F130"/>
  <c r="H129"/>
  <c r="E129" s="1"/>
  <c r="B129" s="1"/>
  <c r="G129"/>
  <c r="F129"/>
  <c r="H128"/>
  <c r="E128" s="1"/>
  <c r="B128" s="1"/>
  <c r="G128"/>
  <c r="F128"/>
  <c r="H127"/>
  <c r="E127" s="1"/>
  <c r="B127" s="1"/>
  <c r="G127"/>
  <c r="F127"/>
  <c r="H126"/>
  <c r="E126" s="1"/>
  <c r="B126" s="1"/>
  <c r="G126"/>
  <c r="F126"/>
  <c r="H125"/>
  <c r="E125" s="1"/>
  <c r="B125" s="1"/>
  <c r="G125"/>
  <c r="F125"/>
  <c r="H124"/>
  <c r="E124" s="1"/>
  <c r="B124" s="1"/>
  <c r="G124"/>
  <c r="F124"/>
  <c r="H123"/>
  <c r="E123" s="1"/>
  <c r="B123" s="1"/>
  <c r="G123"/>
  <c r="F123"/>
  <c r="H122"/>
  <c r="E122" s="1"/>
  <c r="B122" s="1"/>
  <c r="G122"/>
  <c r="F122"/>
  <c r="H121"/>
  <c r="E121" s="1"/>
  <c r="B121" s="1"/>
  <c r="G121"/>
  <c r="F121"/>
  <c r="H120"/>
  <c r="E120" s="1"/>
  <c r="B120" s="1"/>
  <c r="G120"/>
  <c r="F120"/>
  <c r="H119"/>
  <c r="E119" s="1"/>
  <c r="B119" s="1"/>
  <c r="G119"/>
  <c r="F119"/>
  <c r="H118"/>
  <c r="E118" s="1"/>
  <c r="B118" s="1"/>
  <c r="G118"/>
  <c r="F118"/>
  <c r="H117"/>
  <c r="E117" s="1"/>
  <c r="B117" s="1"/>
  <c r="G117"/>
  <c r="F117"/>
  <c r="H116"/>
  <c r="E116" s="1"/>
  <c r="B116" s="1"/>
  <c r="G116"/>
  <c r="F116"/>
  <c r="H115"/>
  <c r="E115" s="1"/>
  <c r="B115" s="1"/>
  <c r="G115"/>
  <c r="F115"/>
  <c r="H114"/>
  <c r="E114" s="1"/>
  <c r="B114" s="1"/>
  <c r="G114"/>
  <c r="F114"/>
  <c r="H113"/>
  <c r="E113" s="1"/>
  <c r="B113" s="1"/>
  <c r="G113"/>
  <c r="F113"/>
  <c r="H112"/>
  <c r="E112" s="1"/>
  <c r="B112" s="1"/>
  <c r="G112"/>
  <c r="F112"/>
  <c r="H111"/>
  <c r="E111" s="1"/>
  <c r="B111" s="1"/>
  <c r="G111"/>
  <c r="F111"/>
  <c r="H110"/>
  <c r="E110" s="1"/>
  <c r="B110" s="1"/>
  <c r="G110"/>
  <c r="F110"/>
  <c r="H109"/>
  <c r="E109" s="1"/>
  <c r="B109" s="1"/>
  <c r="G109"/>
  <c r="F109"/>
  <c r="H108"/>
  <c r="E108" s="1"/>
  <c r="B108" s="1"/>
  <c r="G108"/>
  <c r="F108"/>
  <c r="H107"/>
  <c r="E107" s="1"/>
  <c r="B107" s="1"/>
  <c r="G107"/>
  <c r="F107"/>
  <c r="H106"/>
  <c r="E106" s="1"/>
  <c r="B106" s="1"/>
  <c r="G106"/>
  <c r="F106"/>
  <c r="H105"/>
  <c r="E105" s="1"/>
  <c r="B105" s="1"/>
  <c r="G105"/>
  <c r="F105"/>
  <c r="H104"/>
  <c r="E104" s="1"/>
  <c r="B104" s="1"/>
  <c r="G104"/>
  <c r="F104"/>
  <c r="H103"/>
  <c r="E103" s="1"/>
  <c r="B103" s="1"/>
  <c r="G103"/>
  <c r="F103"/>
  <c r="H102"/>
  <c r="E102" s="1"/>
  <c r="B102" s="1"/>
  <c r="G102"/>
  <c r="F102"/>
  <c r="H101"/>
  <c r="E101" s="1"/>
  <c r="B101" s="1"/>
  <c r="G101"/>
  <c r="F101"/>
  <c r="H100"/>
  <c r="E100" s="1"/>
  <c r="B100" s="1"/>
  <c r="G100"/>
  <c r="F100"/>
  <c r="H99"/>
  <c r="E99" s="1"/>
  <c r="B99" s="1"/>
  <c r="G99"/>
  <c r="F99"/>
  <c r="H98"/>
  <c r="E98" s="1"/>
  <c r="B98" s="1"/>
  <c r="G98"/>
  <c r="F98"/>
  <c r="H97"/>
  <c r="E97" s="1"/>
  <c r="B97" s="1"/>
  <c r="G97"/>
  <c r="F97"/>
  <c r="H96"/>
  <c r="E96" s="1"/>
  <c r="B96" s="1"/>
  <c r="G96"/>
  <c r="F96"/>
  <c r="H95"/>
  <c r="E95" s="1"/>
  <c r="B95" s="1"/>
  <c r="G95"/>
  <c r="F95"/>
  <c r="H94"/>
  <c r="E94" s="1"/>
  <c r="B94" s="1"/>
  <c r="G94"/>
  <c r="F94"/>
  <c r="H93"/>
  <c r="E93" s="1"/>
  <c r="B93" s="1"/>
  <c r="G93"/>
  <c r="F93"/>
  <c r="H92"/>
  <c r="G92"/>
  <c r="F92"/>
  <c r="H91"/>
  <c r="E91" s="1"/>
  <c r="B91" s="1"/>
  <c r="G91"/>
  <c r="F91"/>
  <c r="H90"/>
  <c r="E90" s="1"/>
  <c r="B90" s="1"/>
  <c r="G90"/>
  <c r="F90"/>
  <c r="H89"/>
  <c r="E89" s="1"/>
  <c r="B89" s="1"/>
  <c r="G89"/>
  <c r="F89"/>
  <c r="H88"/>
  <c r="G88"/>
  <c r="F88"/>
  <c r="H87"/>
  <c r="E87" s="1"/>
  <c r="B87" s="1"/>
  <c r="G87"/>
  <c r="F87"/>
  <c r="H86"/>
  <c r="E86" s="1"/>
  <c r="B86" s="1"/>
  <c r="G86"/>
  <c r="F86"/>
  <c r="H85"/>
  <c r="E85" s="1"/>
  <c r="B85" s="1"/>
  <c r="G85"/>
  <c r="F85"/>
  <c r="H84"/>
  <c r="G84"/>
  <c r="F84"/>
  <c r="H83"/>
  <c r="E83" s="1"/>
  <c r="B83" s="1"/>
  <c r="G83"/>
  <c r="F83"/>
  <c r="H82"/>
  <c r="E82" s="1"/>
  <c r="B82" s="1"/>
  <c r="G82"/>
  <c r="F82"/>
  <c r="H81"/>
  <c r="G81"/>
  <c r="F81"/>
  <c r="E81"/>
  <c r="B81" s="1"/>
  <c r="H80"/>
  <c r="G80"/>
  <c r="F80"/>
  <c r="H79"/>
  <c r="E79" s="1"/>
  <c r="B79" s="1"/>
  <c r="G79"/>
  <c r="F79"/>
  <c r="H78"/>
  <c r="E78" s="1"/>
  <c r="B78" s="1"/>
  <c r="G78"/>
  <c r="F78"/>
  <c r="H77"/>
  <c r="E77" s="1"/>
  <c r="B77" s="1"/>
  <c r="G77"/>
  <c r="F77"/>
  <c r="H76"/>
  <c r="G76"/>
  <c r="F76"/>
  <c r="H75"/>
  <c r="E75" s="1"/>
  <c r="B75" s="1"/>
  <c r="G75"/>
  <c r="F75"/>
  <c r="H74"/>
  <c r="E74" s="1"/>
  <c r="B74" s="1"/>
  <c r="G74"/>
  <c r="F74"/>
  <c r="H73"/>
  <c r="E73" s="1"/>
  <c r="B73" s="1"/>
  <c r="G73"/>
  <c r="F73"/>
  <c r="H72"/>
  <c r="G72"/>
  <c r="F72"/>
  <c r="H71"/>
  <c r="E71" s="1"/>
  <c r="B71" s="1"/>
  <c r="G71"/>
  <c r="F71"/>
  <c r="H70"/>
  <c r="E70" s="1"/>
  <c r="B70" s="1"/>
  <c r="G70"/>
  <c r="F70"/>
  <c r="H69"/>
  <c r="E69" s="1"/>
  <c r="B69" s="1"/>
  <c r="G69"/>
  <c r="F69"/>
  <c r="H68"/>
  <c r="G68"/>
  <c r="F68"/>
  <c r="H67"/>
  <c r="E67" s="1"/>
  <c r="B67" s="1"/>
  <c r="G67"/>
  <c r="F67"/>
  <c r="H66"/>
  <c r="E66" s="1"/>
  <c r="B66" s="1"/>
  <c r="G66"/>
  <c r="F66"/>
  <c r="H65"/>
  <c r="E65" s="1"/>
  <c r="B65" s="1"/>
  <c r="G65"/>
  <c r="F65"/>
  <c r="H64"/>
  <c r="G64"/>
  <c r="F64"/>
  <c r="H63"/>
  <c r="E63" s="1"/>
  <c r="B63" s="1"/>
  <c r="G63"/>
  <c r="F63"/>
  <c r="H62"/>
  <c r="E62" s="1"/>
  <c r="B62" s="1"/>
  <c r="G62"/>
  <c r="F62"/>
  <c r="H61"/>
  <c r="G61"/>
  <c r="F61"/>
  <c r="E61"/>
  <c r="B61" s="1"/>
  <c r="H60"/>
  <c r="G60"/>
  <c r="F60"/>
  <c r="H59"/>
  <c r="E59" s="1"/>
  <c r="B59" s="1"/>
  <c r="G59"/>
  <c r="F59"/>
  <c r="H58"/>
  <c r="E58" s="1"/>
  <c r="B58" s="1"/>
  <c r="G58"/>
  <c r="F58"/>
  <c r="H57"/>
  <c r="E57" s="1"/>
  <c r="B57" s="1"/>
  <c r="G57"/>
  <c r="F57"/>
  <c r="H56"/>
  <c r="G56"/>
  <c r="F56"/>
  <c r="H55"/>
  <c r="E55" s="1"/>
  <c r="B55" s="1"/>
  <c r="G55"/>
  <c r="F55"/>
  <c r="H54"/>
  <c r="E54" s="1"/>
  <c r="B54" s="1"/>
  <c r="G54"/>
  <c r="F54"/>
  <c r="H53"/>
  <c r="E53" s="1"/>
  <c r="B53" s="1"/>
  <c r="G53"/>
  <c r="F53"/>
  <c r="H52"/>
  <c r="G52"/>
  <c r="F52"/>
  <c r="H51"/>
  <c r="E51" s="1"/>
  <c r="B51" s="1"/>
  <c r="G51"/>
  <c r="F51"/>
  <c r="H50"/>
  <c r="E50" s="1"/>
  <c r="B50" s="1"/>
  <c r="G50"/>
  <c r="F50"/>
  <c r="H49"/>
  <c r="E49" s="1"/>
  <c r="B49" s="1"/>
  <c r="G49"/>
  <c r="F49"/>
  <c r="H48"/>
  <c r="G48"/>
  <c r="F48"/>
  <c r="H47"/>
  <c r="E47" s="1"/>
  <c r="B47" s="1"/>
  <c r="G47"/>
  <c r="F47"/>
  <c r="H46"/>
  <c r="E46" s="1"/>
  <c r="B46" s="1"/>
  <c r="G46"/>
  <c r="F46"/>
  <c r="H45"/>
  <c r="E45" s="1"/>
  <c r="B45" s="1"/>
  <c r="G45"/>
  <c r="F45"/>
  <c r="H44"/>
  <c r="G44"/>
  <c r="F44"/>
  <c r="H43"/>
  <c r="E43" s="1"/>
  <c r="B43" s="1"/>
  <c r="G43"/>
  <c r="F43"/>
  <c r="H42"/>
  <c r="E42" s="1"/>
  <c r="B42" s="1"/>
  <c r="G42"/>
  <c r="F42"/>
  <c r="H41"/>
  <c r="E41" s="1"/>
  <c r="B41" s="1"/>
  <c r="G41"/>
  <c r="F41"/>
  <c r="H40"/>
  <c r="G40"/>
  <c r="F40"/>
  <c r="H39"/>
  <c r="E39" s="1"/>
  <c r="B39" s="1"/>
  <c r="G39"/>
  <c r="F39"/>
  <c r="H38"/>
  <c r="E38" s="1"/>
  <c r="B38" s="1"/>
  <c r="G38"/>
  <c r="F38"/>
  <c r="H37"/>
  <c r="E37" s="1"/>
  <c r="B37" s="1"/>
  <c r="G37"/>
  <c r="F37"/>
  <c r="H36"/>
  <c r="G36"/>
  <c r="F36"/>
  <c r="H35"/>
  <c r="E35" s="1"/>
  <c r="B35" s="1"/>
  <c r="G35"/>
  <c r="F35"/>
  <c r="H34"/>
  <c r="E34" s="1"/>
  <c r="B34" s="1"/>
  <c r="G34"/>
  <c r="F34"/>
  <c r="H33"/>
  <c r="G33"/>
  <c r="F33"/>
  <c r="H32"/>
  <c r="G32"/>
  <c r="F32"/>
  <c r="H31"/>
  <c r="E31" s="1"/>
  <c r="B31" s="1"/>
  <c r="G31"/>
  <c r="F31"/>
  <c r="H30"/>
  <c r="E30" s="1"/>
  <c r="B30" s="1"/>
  <c r="G30"/>
  <c r="F30"/>
  <c r="H29"/>
  <c r="E29" s="1"/>
  <c r="B29" s="1"/>
  <c r="G29"/>
  <c r="F29"/>
  <c r="H28"/>
  <c r="G28"/>
  <c r="F28"/>
  <c r="H27"/>
  <c r="G27"/>
  <c r="F27"/>
  <c r="H26"/>
  <c r="E26" s="1"/>
  <c r="B26" s="1"/>
  <c r="G26"/>
  <c r="F26"/>
  <c r="H25"/>
  <c r="E25" s="1"/>
  <c r="B25" s="1"/>
  <c r="G25"/>
  <c r="F25"/>
  <c r="H24"/>
  <c r="G24"/>
  <c r="F24"/>
  <c r="H23"/>
  <c r="E23" s="1"/>
  <c r="B23" s="1"/>
  <c r="G23"/>
  <c r="F23"/>
  <c r="H22"/>
  <c r="E22" s="1"/>
  <c r="B22" s="1"/>
  <c r="G22"/>
  <c r="F22"/>
  <c r="F21"/>
  <c r="F4"/>
  <c r="O3"/>
  <c r="G275" s="1"/>
  <c r="E275" s="1"/>
  <c r="B275" s="1"/>
  <c r="I3"/>
  <c r="H3"/>
  <c r="G3"/>
  <c r="D101" i="8"/>
  <c r="D95"/>
  <c r="D90"/>
  <c r="D85"/>
  <c r="D80"/>
  <c r="D75"/>
  <c r="D70"/>
  <c r="D65"/>
  <c r="D60"/>
  <c r="D55"/>
  <c r="D50"/>
  <c r="D49"/>
  <c r="D44"/>
  <c r="D43"/>
  <c r="D36"/>
  <c r="D26"/>
  <c r="D24" s="1"/>
  <c r="C1499" i="1" s="1"/>
  <c r="H1499" s="1"/>
  <c r="D18" i="8"/>
  <c r="D8"/>
  <c r="D6" s="1"/>
  <c r="E44" i="7"/>
  <c r="D44"/>
  <c r="E39"/>
  <c r="D39"/>
  <c r="E38"/>
  <c r="D38"/>
  <c r="E30"/>
  <c r="D30"/>
  <c r="E23"/>
  <c r="D23"/>
  <c r="E22"/>
  <c r="D22"/>
  <c r="E14"/>
  <c r="D14"/>
  <c r="E7"/>
  <c r="D7"/>
  <c r="E6"/>
  <c r="D6"/>
  <c r="E5"/>
  <c r="D5"/>
  <c r="F140" i="6"/>
  <c r="F139"/>
  <c r="F138"/>
  <c r="F137"/>
  <c r="F136"/>
  <c r="F135"/>
  <c r="F134"/>
  <c r="F133"/>
  <c r="F132"/>
  <c r="F131"/>
  <c r="E130"/>
  <c r="E129" s="1"/>
  <c r="D130"/>
  <c r="F130" s="1"/>
  <c r="D129"/>
  <c r="F129" s="1"/>
  <c r="F128"/>
  <c r="F127"/>
  <c r="F126"/>
  <c r="F125"/>
  <c r="F124"/>
  <c r="F123"/>
  <c r="E122"/>
  <c r="D122"/>
  <c r="F122" s="1"/>
  <c r="F121"/>
  <c r="F120"/>
  <c r="F119"/>
  <c r="E118"/>
  <c r="D118"/>
  <c r="F118" s="1"/>
  <c r="F117"/>
  <c r="F116"/>
  <c r="E115"/>
  <c r="D115"/>
  <c r="D114" s="1"/>
  <c r="F114" s="1"/>
  <c r="E114"/>
  <c r="F113"/>
  <c r="F112"/>
  <c r="F111"/>
  <c r="F110"/>
  <c r="F109"/>
  <c r="F108"/>
  <c r="E107"/>
  <c r="D107"/>
  <c r="F107" s="1"/>
  <c r="F106"/>
  <c r="F105"/>
  <c r="F104"/>
  <c r="F103"/>
  <c r="F102"/>
  <c r="F101"/>
  <c r="F100"/>
  <c r="E99"/>
  <c r="D99"/>
  <c r="F99" s="1"/>
  <c r="F98"/>
  <c r="F97"/>
  <c r="F96"/>
  <c r="F95"/>
  <c r="E94"/>
  <c r="D94"/>
  <c r="F94" s="1"/>
  <c r="F93"/>
  <c r="F92"/>
  <c r="F91"/>
  <c r="E90"/>
  <c r="E89" s="1"/>
  <c r="D90"/>
  <c r="F90" s="1"/>
  <c r="D89"/>
  <c r="F89"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E35" s="1"/>
  <c r="D36"/>
  <c r="F36" s="1"/>
  <c r="D35"/>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E5" s="1"/>
  <c r="E141" s="1"/>
  <c r="D6"/>
  <c r="F6" s="1"/>
  <c r="D5"/>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F259" s="1"/>
  <c r="D258"/>
  <c r="F258" s="1"/>
  <c r="F257"/>
  <c r="F256"/>
  <c r="F255"/>
  <c r="F254"/>
  <c r="F253"/>
  <c r="F252"/>
  <c r="F251"/>
  <c r="E250"/>
  <c r="D250"/>
  <c r="F250" s="1"/>
  <c r="F249"/>
  <c r="F248"/>
  <c r="F247"/>
  <c r="E246"/>
  <c r="D246"/>
  <c r="D245" s="1"/>
  <c r="F245" s="1"/>
  <c r="E245"/>
  <c r="F244"/>
  <c r="F243"/>
  <c r="E242"/>
  <c r="D242"/>
  <c r="F242" s="1"/>
  <c r="F241"/>
  <c r="F240"/>
  <c r="E239"/>
  <c r="E238" s="1"/>
  <c r="E237" s="1"/>
  <c r="D239"/>
  <c r="F239" s="1"/>
  <c r="D238"/>
  <c r="D237" s="1"/>
  <c r="F237" s="1"/>
  <c r="F236"/>
  <c r="F235"/>
  <c r="E234"/>
  <c r="D234"/>
  <c r="F234" s="1"/>
  <c r="F233"/>
  <c r="F232"/>
  <c r="F231"/>
  <c r="F230"/>
  <c r="F229"/>
  <c r="F228"/>
  <c r="F227"/>
  <c r="F226"/>
  <c r="F225"/>
  <c r="E224"/>
  <c r="D224"/>
  <c r="F224" s="1"/>
  <c r="F223"/>
  <c r="F222"/>
  <c r="F221"/>
  <c r="F220"/>
  <c r="F219"/>
  <c r="F218"/>
  <c r="F217"/>
  <c r="F216"/>
  <c r="F215"/>
  <c r="F214"/>
  <c r="F213"/>
  <c r="F212"/>
  <c r="F211"/>
  <c r="F210"/>
  <c r="F209"/>
  <c r="F208"/>
  <c r="E207"/>
  <c r="E206" s="1"/>
  <c r="H310" i="9" s="1"/>
  <c r="D207" i="5"/>
  <c r="F207" s="1"/>
  <c r="D206"/>
  <c r="G310" i="9" s="1"/>
  <c r="F205" i="5"/>
  <c r="F204"/>
  <c r="F203"/>
  <c r="F202"/>
  <c r="F201"/>
  <c r="F200"/>
  <c r="F199"/>
  <c r="E198"/>
  <c r="D198"/>
  <c r="F198" s="1"/>
  <c r="F197"/>
  <c r="F196"/>
  <c r="F195"/>
  <c r="F194"/>
  <c r="F193"/>
  <c r="F192"/>
  <c r="E191"/>
  <c r="E190" s="1"/>
  <c r="H309" i="9" s="1"/>
  <c r="D191" i="5"/>
  <c r="F191" s="1"/>
  <c r="D190"/>
  <c r="G309" i="9" s="1"/>
  <c r="F189" i="5"/>
  <c r="F188"/>
  <c r="F187"/>
  <c r="F186"/>
  <c r="F185"/>
  <c r="F184"/>
  <c r="F183"/>
  <c r="F182"/>
  <c r="F181"/>
  <c r="E180"/>
  <c r="D180"/>
  <c r="D177" s="1"/>
  <c r="F179"/>
  <c r="F178"/>
  <c r="E177"/>
  <c r="D176"/>
  <c r="D175" s="1"/>
  <c r="F175" s="1"/>
  <c r="F173"/>
  <c r="F172"/>
  <c r="F171"/>
  <c r="E170"/>
  <c r="D170"/>
  <c r="F170" s="1"/>
  <c r="F169"/>
  <c r="F168"/>
  <c r="F167"/>
  <c r="F166"/>
  <c r="F165"/>
  <c r="E164"/>
  <c r="D164"/>
  <c r="F164" s="1"/>
  <c r="F163"/>
  <c r="F162"/>
  <c r="F161"/>
  <c r="F160"/>
  <c r="F159"/>
  <c r="F158"/>
  <c r="F157"/>
  <c r="F156"/>
  <c r="F155"/>
  <c r="F154"/>
  <c r="F153"/>
  <c r="F152"/>
  <c r="F151"/>
  <c r="F150"/>
  <c r="E149"/>
  <c r="H290" i="9" s="1"/>
  <c r="D149" i="5"/>
  <c r="F148"/>
  <c r="F147"/>
  <c r="E146"/>
  <c r="F145"/>
  <c r="F144"/>
  <c r="F143"/>
  <c r="E142"/>
  <c r="D142"/>
  <c r="F142" s="1"/>
  <c r="F141"/>
  <c r="F140"/>
  <c r="F139"/>
  <c r="F138"/>
  <c r="F137"/>
  <c r="F136"/>
  <c r="E135"/>
  <c r="D135"/>
  <c r="F135" s="1"/>
  <c r="E134"/>
  <c r="F133"/>
  <c r="F132"/>
  <c r="F131"/>
  <c r="F130"/>
  <c r="F129"/>
  <c r="F128"/>
  <c r="F127"/>
  <c r="E126"/>
  <c r="D126"/>
  <c r="F126" s="1"/>
  <c r="F125"/>
  <c r="F124"/>
  <c r="F123"/>
  <c r="F122"/>
  <c r="F121"/>
  <c r="F120"/>
  <c r="E119"/>
  <c r="D119"/>
  <c r="F119" s="1"/>
  <c r="E118"/>
  <c r="F117"/>
  <c r="F116"/>
  <c r="F115"/>
  <c r="F114"/>
  <c r="F113"/>
  <c r="F112"/>
  <c r="F111"/>
  <c r="F110"/>
  <c r="F109"/>
  <c r="F108"/>
  <c r="F107"/>
  <c r="E106"/>
  <c r="D106"/>
  <c r="F106" s="1"/>
  <c r="F105"/>
  <c r="F104"/>
  <c r="F103"/>
  <c r="F102"/>
  <c r="F101"/>
  <c r="F100"/>
  <c r="F99"/>
  <c r="F98"/>
  <c r="F97"/>
  <c r="F96"/>
  <c r="F95"/>
  <c r="F94"/>
  <c r="F93"/>
  <c r="F92"/>
  <c r="F91"/>
  <c r="F90"/>
  <c r="F89"/>
  <c r="E88"/>
  <c r="H289" i="9" s="1"/>
  <c r="D88" i="5"/>
  <c r="G289" i="9" s="1"/>
  <c r="D87" i="5"/>
  <c r="F87" s="1"/>
  <c r="F86"/>
  <c r="F85"/>
  <c r="F84"/>
  <c r="F83"/>
  <c r="F82"/>
  <c r="F81"/>
  <c r="F80"/>
  <c r="E79"/>
  <c r="D79"/>
  <c r="F79" s="1"/>
  <c r="E78"/>
  <c r="F77"/>
  <c r="F76"/>
  <c r="F75"/>
  <c r="F74"/>
  <c r="F73"/>
  <c r="F72"/>
  <c r="F71"/>
  <c r="E70"/>
  <c r="E69" s="1"/>
  <c r="D70"/>
  <c r="F70" s="1"/>
  <c r="D69"/>
  <c r="F69" s="1"/>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D13"/>
  <c r="F13" s="1"/>
  <c r="E12"/>
  <c r="F11"/>
  <c r="F10"/>
  <c r="F9"/>
  <c r="E8"/>
  <c r="E7" s="1"/>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1"/>
  <c r="F650"/>
  <c r="F649"/>
  <c r="F647"/>
  <c r="F638"/>
  <c r="F637"/>
  <c r="F634"/>
  <c r="F633"/>
  <c r="E632"/>
  <c r="D632"/>
  <c r="F632" s="1"/>
  <c r="F631"/>
  <c r="F630"/>
  <c r="E629"/>
  <c r="D629"/>
  <c r="F629" s="1"/>
  <c r="F628"/>
  <c r="F627"/>
  <c r="E626"/>
  <c r="D626"/>
  <c r="F626" s="1"/>
  <c r="D625"/>
  <c r="F625" s="1"/>
  <c r="F624"/>
  <c r="F623"/>
  <c r="F622"/>
  <c r="F621"/>
  <c r="F620"/>
  <c r="F619"/>
  <c r="F618"/>
  <c r="E617"/>
  <c r="D617"/>
  <c r="F617" s="1"/>
  <c r="F616"/>
  <c r="F615"/>
  <c r="F614"/>
  <c r="F613"/>
  <c r="E612"/>
  <c r="D612"/>
  <c r="F612" s="1"/>
  <c r="F611"/>
  <c r="F610"/>
  <c r="F609"/>
  <c r="F608"/>
  <c r="F607"/>
  <c r="F606"/>
  <c r="E605"/>
  <c r="D605"/>
  <c r="F605" s="1"/>
  <c r="F604"/>
  <c r="E603"/>
  <c r="H143" i="9" s="1"/>
  <c r="D603" i="4"/>
  <c r="G143" i="9" s="1"/>
  <c r="F602" i="4"/>
  <c r="F601"/>
  <c r="F600"/>
  <c r="E599"/>
  <c r="D599"/>
  <c r="F599" s="1"/>
  <c r="F598"/>
  <c r="F597"/>
  <c r="F596"/>
  <c r="F595"/>
  <c r="E594"/>
  <c r="E593" s="1"/>
  <c r="D594"/>
  <c r="F594" s="1"/>
  <c r="D593"/>
  <c r="F593" s="1"/>
  <c r="F592"/>
  <c r="F591"/>
  <c r="E590"/>
  <c r="D590"/>
  <c r="F590" s="1"/>
  <c r="F589"/>
  <c r="F588"/>
  <c r="E587"/>
  <c r="D587"/>
  <c r="F587" s="1"/>
  <c r="F586"/>
  <c r="E585"/>
  <c r="D585"/>
  <c r="F585" s="1"/>
  <c r="F584"/>
  <c r="F583"/>
  <c r="F582"/>
  <c r="E581"/>
  <c r="D581"/>
  <c r="F581" s="1"/>
  <c r="E580"/>
  <c r="F579"/>
  <c r="F578"/>
  <c r="E577"/>
  <c r="D577"/>
  <c r="F577" s="1"/>
  <c r="F576"/>
  <c r="F575"/>
  <c r="E574"/>
  <c r="D574"/>
  <c r="F574" s="1"/>
  <c r="F573"/>
  <c r="F572"/>
  <c r="E571"/>
  <c r="D571"/>
  <c r="F571" s="1"/>
  <c r="F570"/>
  <c r="F569"/>
  <c r="E568"/>
  <c r="E567" s="1"/>
  <c r="D568"/>
  <c r="F568" s="1"/>
  <c r="D567"/>
  <c r="F567" s="1"/>
  <c r="F566"/>
  <c r="F565"/>
  <c r="F564"/>
  <c r="E563"/>
  <c r="D563"/>
  <c r="F563" s="1"/>
  <c r="F562"/>
  <c r="F561"/>
  <c r="F560"/>
  <c r="F559"/>
  <c r="F558"/>
  <c r="F557"/>
  <c r="F556"/>
  <c r="E555"/>
  <c r="D555"/>
  <c r="F555" s="1"/>
  <c r="F554"/>
  <c r="F553"/>
  <c r="F552"/>
  <c r="F551"/>
  <c r="E550"/>
  <c r="D550"/>
  <c r="F550" s="1"/>
  <c r="F549"/>
  <c r="F548"/>
  <c r="F547"/>
  <c r="F546"/>
  <c r="F545"/>
  <c r="F544"/>
  <c r="E543"/>
  <c r="D543"/>
  <c r="F543" s="1"/>
  <c r="F542"/>
  <c r="F541"/>
  <c r="F540"/>
  <c r="F539"/>
  <c r="E538"/>
  <c r="D538"/>
  <c r="F538" s="1"/>
  <c r="F537"/>
  <c r="F536"/>
  <c r="E535"/>
  <c r="D535"/>
  <c r="F535" s="1"/>
  <c r="F534"/>
  <c r="F533"/>
  <c r="F532"/>
  <c r="F531"/>
  <c r="E530"/>
  <c r="D530"/>
  <c r="F530" s="1"/>
  <c r="D529"/>
  <c r="F529" s="1"/>
  <c r="F527"/>
  <c r="F526"/>
  <c r="E525"/>
  <c r="D525"/>
  <c r="F525" s="1"/>
  <c r="F524"/>
  <c r="F523"/>
  <c r="E522"/>
  <c r="D522"/>
  <c r="F522" s="1"/>
  <c r="F521"/>
  <c r="F520"/>
  <c r="E519"/>
  <c r="D519"/>
  <c r="F519" s="1"/>
  <c r="F518"/>
  <c r="F517"/>
  <c r="E515"/>
  <c r="D516"/>
  <c r="F516" s="1"/>
  <c r="D515"/>
  <c r="F515" s="1"/>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D485"/>
  <c r="F485" s="1"/>
  <c r="E484"/>
  <c r="F483"/>
  <c r="F482"/>
  <c r="E481"/>
  <c r="D481"/>
  <c r="F481" s="1"/>
  <c r="F480"/>
  <c r="F479"/>
  <c r="E478"/>
  <c r="D478"/>
  <c r="F478" s="1"/>
  <c r="F477"/>
  <c r="F476"/>
  <c r="F475"/>
  <c r="F474"/>
  <c r="E473"/>
  <c r="D473"/>
  <c r="F473" s="1"/>
  <c r="E472"/>
  <c r="F471"/>
  <c r="F470"/>
  <c r="E469"/>
  <c r="D469"/>
  <c r="F469" s="1"/>
  <c r="F468"/>
  <c r="F467"/>
  <c r="E466"/>
  <c r="D466"/>
  <c r="F466" s="1"/>
  <c r="F465"/>
  <c r="F464"/>
  <c r="E463"/>
  <c r="D463"/>
  <c r="F463" s="1"/>
  <c r="F462"/>
  <c r="F461"/>
  <c r="E460"/>
  <c r="E459" s="1"/>
  <c r="D460"/>
  <c r="F460" s="1"/>
  <c r="D459"/>
  <c r="F459" s="1"/>
  <c r="F458"/>
  <c r="F457"/>
  <c r="F456"/>
  <c r="E455"/>
  <c r="D455"/>
  <c r="F455" s="1"/>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E421" s="1"/>
  <c r="D422"/>
  <c r="F422" s="1"/>
  <c r="D421"/>
  <c r="F421" s="1"/>
  <c r="E418"/>
  <c r="D418"/>
  <c r="F418" s="1"/>
  <c r="E417"/>
  <c r="D417"/>
  <c r="D644" s="1"/>
  <c r="F644" s="1"/>
  <c r="E416"/>
  <c r="E643" s="1"/>
  <c r="D643"/>
  <c r="F411"/>
  <c r="F410"/>
  <c r="F409"/>
  <c r="F406"/>
  <c r="F405"/>
  <c r="F404"/>
  <c r="F403"/>
  <c r="E402"/>
  <c r="D402"/>
  <c r="F401"/>
  <c r="E400"/>
  <c r="D400"/>
  <c r="F400" s="1"/>
  <c r="F399"/>
  <c r="F398"/>
  <c r="E397"/>
  <c r="E396" s="1"/>
  <c r="D397"/>
  <c r="F397" s="1"/>
  <c r="D396"/>
  <c r="F396" s="1"/>
  <c r="F395"/>
  <c r="F394"/>
  <c r="F393"/>
  <c r="F392"/>
  <c r="E391"/>
  <c r="D391"/>
  <c r="F390"/>
  <c r="F389"/>
  <c r="E388"/>
  <c r="D388"/>
  <c r="F388" s="1"/>
  <c r="F387"/>
  <c r="F386"/>
  <c r="F385"/>
  <c r="F384"/>
  <c r="E383"/>
  <c r="D383"/>
  <c r="F383" s="1"/>
  <c r="F382"/>
  <c r="F381"/>
  <c r="F380"/>
  <c r="F379"/>
  <c r="E378"/>
  <c r="D378"/>
  <c r="F378" s="1"/>
  <c r="F377"/>
  <c r="F376"/>
  <c r="F375"/>
  <c r="F374"/>
  <c r="F373"/>
  <c r="F372"/>
  <c r="F371"/>
  <c r="F370"/>
  <c r="E369"/>
  <c r="D369"/>
  <c r="F368"/>
  <c r="F367"/>
  <c r="F366"/>
  <c r="F365"/>
  <c r="E364"/>
  <c r="D364"/>
  <c r="E363"/>
  <c r="F362"/>
  <c r="F361"/>
  <c r="F360"/>
  <c r="F359"/>
  <c r="F358"/>
  <c r="F357"/>
  <c r="E356"/>
  <c r="E351" s="1"/>
  <c r="D356"/>
  <c r="F356" s="1"/>
  <c r="F355"/>
  <c r="F354"/>
  <c r="F353"/>
  <c r="E352"/>
  <c r="D352"/>
  <c r="F352" s="1"/>
  <c r="F349"/>
  <c r="E348"/>
  <c r="D348"/>
  <c r="F348" s="1"/>
  <c r="F347"/>
  <c r="F346"/>
  <c r="E345"/>
  <c r="E344" s="1"/>
  <c r="D345"/>
  <c r="F345" s="1"/>
  <c r="D344"/>
  <c r="F344" s="1"/>
  <c r="F343"/>
  <c r="F342"/>
  <c r="F341"/>
  <c r="F340"/>
  <c r="E339"/>
  <c r="D339"/>
  <c r="F339" s="1"/>
  <c r="F338"/>
  <c r="F337"/>
  <c r="E336"/>
  <c r="D336"/>
  <c r="F336" s="1"/>
  <c r="F335"/>
  <c r="F334"/>
  <c r="F333"/>
  <c r="F332"/>
  <c r="E331"/>
  <c r="D331"/>
  <c r="F331" s="1"/>
  <c r="F330"/>
  <c r="F329"/>
  <c r="F328"/>
  <c r="F327"/>
  <c r="E326"/>
  <c r="D326"/>
  <c r="F326" s="1"/>
  <c r="F325"/>
  <c r="F324"/>
  <c r="F323"/>
  <c r="F322"/>
  <c r="F321"/>
  <c r="F320"/>
  <c r="F319"/>
  <c r="F318"/>
  <c r="E317"/>
  <c r="D317"/>
  <c r="F317" s="1"/>
  <c r="F316"/>
  <c r="F315"/>
  <c r="F314"/>
  <c r="F313"/>
  <c r="E312"/>
  <c r="D312"/>
  <c r="E311"/>
  <c r="F310"/>
  <c r="F309"/>
  <c r="F308"/>
  <c r="F307"/>
  <c r="F306"/>
  <c r="F305"/>
  <c r="E304"/>
  <c r="E299" s="1"/>
  <c r="D294" i="1" s="1"/>
  <c r="D304" i="4"/>
  <c r="F304" s="1"/>
  <c r="F303"/>
  <c r="F302"/>
  <c r="F301"/>
  <c r="E300"/>
  <c r="D300"/>
  <c r="F300" s="1"/>
  <c r="F296"/>
  <c r="F295"/>
  <c r="F294"/>
  <c r="F293"/>
  <c r="F292"/>
  <c r="E288"/>
  <c r="D288"/>
  <c r="F288" s="1"/>
  <c r="E287"/>
  <c r="D287"/>
  <c r="F287" s="1"/>
  <c r="F286"/>
  <c r="F285"/>
  <c r="F284"/>
  <c r="F283"/>
  <c r="F282"/>
  <c r="F281"/>
  <c r="F280"/>
  <c r="E279"/>
  <c r="D279"/>
  <c r="F279" s="1"/>
  <c r="F278"/>
  <c r="F277"/>
  <c r="F276"/>
  <c r="F275"/>
  <c r="F274"/>
  <c r="E273"/>
  <c r="D273"/>
  <c r="F273" s="1"/>
  <c r="F272"/>
  <c r="F271"/>
  <c r="F270"/>
  <c r="F269"/>
  <c r="E268"/>
  <c r="D268"/>
  <c r="F268" s="1"/>
  <c r="F267"/>
  <c r="F266"/>
  <c r="F265"/>
  <c r="E264"/>
  <c r="D264"/>
  <c r="D263"/>
  <c r="F262"/>
  <c r="F261"/>
  <c r="F260"/>
  <c r="E259"/>
  <c r="E252" s="1"/>
  <c r="D248" i="1" s="1"/>
  <c r="D259" i="4"/>
  <c r="F258"/>
  <c r="F257"/>
  <c r="F256"/>
  <c r="F255"/>
  <c r="F254"/>
  <c r="E253"/>
  <c r="D253"/>
  <c r="F253" s="1"/>
  <c r="F251"/>
  <c r="F250"/>
  <c r="F249"/>
  <c r="F248"/>
  <c r="E247"/>
  <c r="D247"/>
  <c r="F247" s="1"/>
  <c r="F246"/>
  <c r="F245"/>
  <c r="E244"/>
  <c r="D244"/>
  <c r="F244" s="1"/>
  <c r="F243"/>
  <c r="F242"/>
  <c r="F241"/>
  <c r="E240"/>
  <c r="D240"/>
  <c r="F239"/>
  <c r="F238"/>
  <c r="F237"/>
  <c r="E236"/>
  <c r="D236"/>
  <c r="F236" s="1"/>
  <c r="F235"/>
  <c r="F234"/>
  <c r="F233"/>
  <c r="F232"/>
  <c r="E231"/>
  <c r="D231"/>
  <c r="F231" s="1"/>
  <c r="F230"/>
  <c r="F229"/>
  <c r="E228"/>
  <c r="D228"/>
  <c r="F228" s="1"/>
  <c r="F227"/>
  <c r="F226"/>
  <c r="E225"/>
  <c r="D225"/>
  <c r="F225" s="1"/>
  <c r="F223"/>
  <c r="F222"/>
  <c r="F221"/>
  <c r="F220"/>
  <c r="E219"/>
  <c r="D219"/>
  <c r="F218"/>
  <c r="F217"/>
  <c r="E216"/>
  <c r="E215" s="1"/>
  <c r="D216"/>
  <c r="F216" s="1"/>
  <c r="D215"/>
  <c r="F215" s="1"/>
  <c r="F214"/>
  <c r="F213"/>
  <c r="F212"/>
  <c r="F211"/>
  <c r="E210"/>
  <c r="E196" s="1"/>
  <c r="D192" i="1" s="1"/>
  <c r="D210" i="4"/>
  <c r="F209"/>
  <c r="F208"/>
  <c r="F207"/>
  <c r="F206"/>
  <c r="F205"/>
  <c r="F204"/>
  <c r="F203"/>
  <c r="E202"/>
  <c r="D202"/>
  <c r="F202" s="1"/>
  <c r="F201"/>
  <c r="F200"/>
  <c r="F199"/>
  <c r="F198"/>
  <c r="E197"/>
  <c r="D197"/>
  <c r="F197" s="1"/>
  <c r="F195"/>
  <c r="F194"/>
  <c r="F193"/>
  <c r="F192"/>
  <c r="F191"/>
  <c r="F190"/>
  <c r="F189"/>
  <c r="E188"/>
  <c r="D188"/>
  <c r="F187"/>
  <c r="F186"/>
  <c r="F185"/>
  <c r="F184"/>
  <c r="F183"/>
  <c r="F182"/>
  <c r="F181"/>
  <c r="F180"/>
  <c r="F179"/>
  <c r="F178"/>
  <c r="E177"/>
  <c r="D177"/>
  <c r="F176"/>
  <c r="F175"/>
  <c r="F174"/>
  <c r="F173"/>
  <c r="F172"/>
  <c r="F171"/>
  <c r="F170"/>
  <c r="E169"/>
  <c r="D169"/>
  <c r="F168"/>
  <c r="F167"/>
  <c r="F166"/>
  <c r="F165"/>
  <c r="E164"/>
  <c r="D164"/>
  <c r="D163"/>
  <c r="F162"/>
  <c r="F161"/>
  <c r="F160"/>
  <c r="E159"/>
  <c r="D159"/>
  <c r="F158"/>
  <c r="F157"/>
  <c r="F156"/>
  <c r="F155"/>
  <c r="F154"/>
  <c r="E153"/>
  <c r="D153"/>
  <c r="F150"/>
  <c r="F149"/>
  <c r="F148"/>
  <c r="F147"/>
  <c r="F146"/>
  <c r="F145"/>
  <c r="F144"/>
  <c r="F143"/>
  <c r="F142"/>
  <c r="F141"/>
  <c r="E140"/>
  <c r="E139" s="1"/>
  <c r="D140"/>
  <c r="F140" s="1"/>
  <c r="D139"/>
  <c r="F139" s="1"/>
  <c r="F138"/>
  <c r="F137"/>
  <c r="F136"/>
  <c r="F135"/>
  <c r="E134"/>
  <c r="E133" s="1"/>
  <c r="D134"/>
  <c r="F134" s="1"/>
  <c r="D133"/>
  <c r="F133" s="1"/>
  <c r="F132"/>
  <c r="F131"/>
  <c r="F130"/>
  <c r="F129"/>
  <c r="E128"/>
  <c r="D128"/>
  <c r="F128" s="1"/>
  <c r="F127"/>
  <c r="F126"/>
  <c r="E125"/>
  <c r="D125"/>
  <c r="F125" s="1"/>
  <c r="E124"/>
  <c r="F123"/>
  <c r="F122"/>
  <c r="F121"/>
  <c r="E120"/>
  <c r="D120"/>
  <c r="F119"/>
  <c r="F118"/>
  <c r="F117"/>
  <c r="F116"/>
  <c r="F115"/>
  <c r="F114"/>
  <c r="F113"/>
  <c r="E112"/>
  <c r="D112"/>
  <c r="F112" s="1"/>
  <c r="F111"/>
  <c r="F110"/>
  <c r="F109"/>
  <c r="F108"/>
  <c r="E107"/>
  <c r="D107"/>
  <c r="F107" s="1"/>
  <c r="F105"/>
  <c r="F104"/>
  <c r="F103"/>
  <c r="F102"/>
  <c r="F101"/>
  <c r="F100"/>
  <c r="F99"/>
  <c r="E98"/>
  <c r="D98"/>
  <c r="F98" s="1"/>
  <c r="F97"/>
  <c r="F96"/>
  <c r="F95"/>
  <c r="F94"/>
  <c r="F93"/>
  <c r="F92"/>
  <c r="E91"/>
  <c r="E82" s="1"/>
  <c r="D78" i="1" s="1"/>
  <c r="D91" i="4"/>
  <c r="F90"/>
  <c r="F89"/>
  <c r="F88"/>
  <c r="F87"/>
  <c r="F86"/>
  <c r="F85"/>
  <c r="F84"/>
  <c r="E83"/>
  <c r="D83"/>
  <c r="F81"/>
  <c r="F80"/>
  <c r="F79"/>
  <c r="F78"/>
  <c r="E77"/>
  <c r="D77"/>
  <c r="F77" s="1"/>
  <c r="F76"/>
  <c r="F75"/>
  <c r="E74"/>
  <c r="D74"/>
  <c r="F74" s="1"/>
  <c r="F73"/>
  <c r="F72"/>
  <c r="E71"/>
  <c r="D71"/>
  <c r="F71" s="1"/>
  <c r="F70"/>
  <c r="F69"/>
  <c r="E68"/>
  <c r="D68"/>
  <c r="F68" s="1"/>
  <c r="F67"/>
  <c r="F66"/>
  <c r="E65"/>
  <c r="D65"/>
  <c r="F65" s="1"/>
  <c r="F64"/>
  <c r="F63"/>
  <c r="E62"/>
  <c r="D62"/>
  <c r="F62" s="1"/>
  <c r="F61"/>
  <c r="F60"/>
  <c r="E59"/>
  <c r="D59"/>
  <c r="F59" s="1"/>
  <c r="F58"/>
  <c r="F57"/>
  <c r="F56"/>
  <c r="F55"/>
  <c r="E54"/>
  <c r="D54"/>
  <c r="F54" s="1"/>
  <c r="F53"/>
  <c r="F52"/>
  <c r="E51"/>
  <c r="D51"/>
  <c r="F51" s="1"/>
  <c r="E50"/>
  <c r="F49"/>
  <c r="F48"/>
  <c r="F47"/>
  <c r="F46"/>
  <c r="E45"/>
  <c r="D45"/>
  <c r="F45" s="1"/>
  <c r="E44"/>
  <c r="F43"/>
  <c r="F42"/>
  <c r="F41"/>
  <c r="E40"/>
  <c r="D40"/>
  <c r="F40" s="1"/>
  <c r="F39"/>
  <c r="F38"/>
  <c r="E37"/>
  <c r="D37"/>
  <c r="F37" s="1"/>
  <c r="F36"/>
  <c r="F35"/>
  <c r="F34"/>
  <c r="F33"/>
  <c r="F32"/>
  <c r="F31"/>
  <c r="F30"/>
  <c r="E29"/>
  <c r="D29"/>
  <c r="F28"/>
  <c r="F27"/>
  <c r="F26"/>
  <c r="F25"/>
  <c r="F24"/>
  <c r="E23"/>
  <c r="D23"/>
  <c r="F22"/>
  <c r="F21"/>
  <c r="F20"/>
  <c r="F19"/>
  <c r="F18"/>
  <c r="E17"/>
  <c r="D17"/>
  <c r="F17" s="1"/>
  <c r="F16"/>
  <c r="F15"/>
  <c r="F14"/>
  <c r="F13"/>
  <c r="F12"/>
  <c r="F11"/>
  <c r="F10"/>
  <c r="F9"/>
  <c r="E8"/>
  <c r="D8"/>
  <c r="D7"/>
  <c r="I36" i="3"/>
  <c r="G36"/>
  <c r="B36"/>
  <c r="I35"/>
  <c r="G35"/>
  <c r="B35"/>
  <c r="G34"/>
  <c r="B34"/>
  <c r="I33"/>
  <c r="G33"/>
  <c r="B33"/>
  <c r="I32"/>
  <c r="H32"/>
  <c r="G32"/>
  <c r="B32"/>
  <c r="I31"/>
  <c r="H31"/>
  <c r="G31"/>
  <c r="B31"/>
  <c r="I30"/>
  <c r="H30"/>
  <c r="G30"/>
  <c r="B30"/>
  <c r="I29"/>
  <c r="H29"/>
  <c r="G29"/>
  <c r="B29"/>
  <c r="I28"/>
  <c r="G28"/>
  <c r="B28"/>
  <c r="I27"/>
  <c r="H27"/>
  <c r="G27"/>
  <c r="B27"/>
  <c r="I26"/>
  <c r="H26"/>
  <c r="G26"/>
  <c r="B26"/>
  <c r="I25"/>
  <c r="H25"/>
  <c r="G25"/>
  <c r="B25"/>
  <c r="I24"/>
  <c r="H24"/>
  <c r="G24"/>
  <c r="B24"/>
  <c r="I23"/>
  <c r="H23"/>
  <c r="G23"/>
  <c r="B23"/>
  <c r="H22"/>
  <c r="G22"/>
  <c r="B22"/>
  <c r="G21"/>
  <c r="B21"/>
  <c r="G20"/>
  <c r="B20"/>
  <c r="G19"/>
  <c r="B19"/>
  <c r="G18"/>
  <c r="B18"/>
  <c r="G17"/>
  <c r="B17"/>
  <c r="G16"/>
  <c r="B16"/>
  <c r="H10" a="1"/>
  <c r="H10" s="1"/>
  <c r="L3" i="9" s="1"/>
  <c r="C1580" i="1"/>
  <c r="G1580" s="1"/>
  <c r="C1579"/>
  <c r="H1579" s="1"/>
  <c r="C1578"/>
  <c r="G1578" s="1"/>
  <c r="C1577"/>
  <c r="H1577" s="1"/>
  <c r="C1576"/>
  <c r="G1576" s="1"/>
  <c r="G1575"/>
  <c r="C1575"/>
  <c r="H1575" s="1"/>
  <c r="C1574"/>
  <c r="G1574" s="1"/>
  <c r="C1573"/>
  <c r="H1573" s="1"/>
  <c r="C1572"/>
  <c r="G1572" s="1"/>
  <c r="G1571"/>
  <c r="C1571"/>
  <c r="H1571" s="1"/>
  <c r="C1570"/>
  <c r="G1570" s="1"/>
  <c r="C1569"/>
  <c r="H1569" s="1"/>
  <c r="C1568"/>
  <c r="G1568" s="1"/>
  <c r="G1567"/>
  <c r="C1567"/>
  <c r="H1567" s="1"/>
  <c r="C1566"/>
  <c r="G1566" s="1"/>
  <c r="C1565"/>
  <c r="H1565" s="1"/>
  <c r="C1564"/>
  <c r="G1564" s="1"/>
  <c r="G1563"/>
  <c r="C1563"/>
  <c r="H1563" s="1"/>
  <c r="C1562"/>
  <c r="G1562" s="1"/>
  <c r="C1561"/>
  <c r="H1561" s="1"/>
  <c r="C1560"/>
  <c r="G1560" s="1"/>
  <c r="G1559"/>
  <c r="C1559"/>
  <c r="H1559" s="1"/>
  <c r="C1558"/>
  <c r="G1558" s="1"/>
  <c r="C1557"/>
  <c r="H1557" s="1"/>
  <c r="C1556"/>
  <c r="G1556" s="1"/>
  <c r="G1555"/>
  <c r="C1555"/>
  <c r="H1555" s="1"/>
  <c r="C1554"/>
  <c r="G1554" s="1"/>
  <c r="C1553"/>
  <c r="H1553" s="1"/>
  <c r="C1552"/>
  <c r="G1552" s="1"/>
  <c r="G1551"/>
  <c r="C1551"/>
  <c r="H1551" s="1"/>
  <c r="C1550"/>
  <c r="G1550" s="1"/>
  <c r="C1549"/>
  <c r="H1549" s="1"/>
  <c r="C1548"/>
  <c r="G1548" s="1"/>
  <c r="G1547"/>
  <c r="C1547"/>
  <c r="H1547" s="1"/>
  <c r="C1546"/>
  <c r="G1546" s="1"/>
  <c r="C1545"/>
  <c r="H1545" s="1"/>
  <c r="C1544"/>
  <c r="G1544" s="1"/>
  <c r="G1543"/>
  <c r="C1543"/>
  <c r="H1543" s="1"/>
  <c r="C1542"/>
  <c r="G1542" s="1"/>
  <c r="C1541"/>
  <c r="H1541" s="1"/>
  <c r="C1540"/>
  <c r="G1540" s="1"/>
  <c r="G1539"/>
  <c r="C1539"/>
  <c r="H1539" s="1"/>
  <c r="C1538"/>
  <c r="G1538" s="1"/>
  <c r="C1537"/>
  <c r="H1537" s="1"/>
  <c r="C1536"/>
  <c r="G1536" s="1"/>
  <c r="G1535"/>
  <c r="C1535"/>
  <c r="H1535" s="1"/>
  <c r="C1534"/>
  <c r="G1534" s="1"/>
  <c r="C1533"/>
  <c r="H1533" s="1"/>
  <c r="C1532"/>
  <c r="G1532" s="1"/>
  <c r="G1531"/>
  <c r="C1531"/>
  <c r="H1531" s="1"/>
  <c r="C1530"/>
  <c r="G1530" s="1"/>
  <c r="C1529"/>
  <c r="H1529" s="1"/>
  <c r="C1528"/>
  <c r="G1528" s="1"/>
  <c r="G1527"/>
  <c r="C1527"/>
  <c r="H1527" s="1"/>
  <c r="C1526"/>
  <c r="G1526" s="1"/>
  <c r="C1525"/>
  <c r="H1525" s="1"/>
  <c r="C1524"/>
  <c r="G1524" s="1"/>
  <c r="G1523"/>
  <c r="C1523"/>
  <c r="H1523" s="1"/>
  <c r="C1522"/>
  <c r="G1522" s="1"/>
  <c r="C1521"/>
  <c r="H1521" s="1"/>
  <c r="C1520"/>
  <c r="G1520" s="1"/>
  <c r="G1519"/>
  <c r="C1519"/>
  <c r="H1519" s="1"/>
  <c r="C1518"/>
  <c r="G1518" s="1"/>
  <c r="C1516"/>
  <c r="G1516" s="1"/>
  <c r="C1515"/>
  <c r="H1515" s="1"/>
  <c r="C1514"/>
  <c r="G1514" s="1"/>
  <c r="C1513"/>
  <c r="H1513" s="1"/>
  <c r="C1512"/>
  <c r="G1512" s="1"/>
  <c r="C1511"/>
  <c r="H1511" s="1"/>
  <c r="C1510"/>
  <c r="G1510" s="1"/>
  <c r="C1509"/>
  <c r="H1509" s="1"/>
  <c r="C1508"/>
  <c r="G1508" s="1"/>
  <c r="C1507"/>
  <c r="H1507" s="1"/>
  <c r="C1506"/>
  <c r="G1506" s="1"/>
  <c r="C1505"/>
  <c r="H1505" s="1"/>
  <c r="C1504"/>
  <c r="G1504" s="1"/>
  <c r="C1503"/>
  <c r="H1503" s="1"/>
  <c r="C1502"/>
  <c r="G1502" s="1"/>
  <c r="C1501"/>
  <c r="H1501" s="1"/>
  <c r="C1500"/>
  <c r="G1500" s="1"/>
  <c r="C1498"/>
  <c r="G1498" s="1"/>
  <c r="C1497"/>
  <c r="H1497" s="1"/>
  <c r="C1496"/>
  <c r="G1496" s="1"/>
  <c r="C1495"/>
  <c r="H1495" s="1"/>
  <c r="C1494"/>
  <c r="G1494" s="1"/>
  <c r="C1493"/>
  <c r="H1493" s="1"/>
  <c r="C1492"/>
  <c r="G1492" s="1"/>
  <c r="C1491"/>
  <c r="H1491" s="1"/>
  <c r="C1490"/>
  <c r="G1490" s="1"/>
  <c r="C1489"/>
  <c r="H1489" s="1"/>
  <c r="C1488"/>
  <c r="G1488" s="1"/>
  <c r="C1487"/>
  <c r="H1487" s="1"/>
  <c r="C1486"/>
  <c r="G1486" s="1"/>
  <c r="C1485"/>
  <c r="H1485" s="1"/>
  <c r="C1484"/>
  <c r="G1484" s="1"/>
  <c r="C1483"/>
  <c r="H1483" s="1"/>
  <c r="C1482"/>
  <c r="G1482" s="1"/>
  <c r="C1481"/>
  <c r="H1481" s="1"/>
  <c r="C1480"/>
  <c r="H1480" s="1"/>
  <c r="D1479"/>
  <c r="C1479"/>
  <c r="D1478"/>
  <c r="C1478"/>
  <c r="D1477"/>
  <c r="C1477"/>
  <c r="D1476"/>
  <c r="C1476"/>
  <c r="D1475"/>
  <c r="C1475"/>
  <c r="H1475" s="1"/>
  <c r="D1474"/>
  <c r="C1474"/>
  <c r="D1473"/>
  <c r="C1473"/>
  <c r="D1472"/>
  <c r="C1472"/>
  <c r="D1471"/>
  <c r="C1471"/>
  <c r="D1470"/>
  <c r="C1470"/>
  <c r="H1470" s="1"/>
  <c r="D1469"/>
  <c r="C1469"/>
  <c r="H1469" s="1"/>
  <c r="D1468"/>
  <c r="C1468"/>
  <c r="D1467"/>
  <c r="C1467"/>
  <c r="D1466"/>
  <c r="C1466"/>
  <c r="D1465"/>
  <c r="C1465"/>
  <c r="D1464"/>
  <c r="C1464"/>
  <c r="D1463"/>
  <c r="C1463"/>
  <c r="D1462"/>
  <c r="C1462"/>
  <c r="D1461"/>
  <c r="C1461"/>
  <c r="H1461" s="1"/>
  <c r="D1460"/>
  <c r="C1460"/>
  <c r="D1459"/>
  <c r="C1459"/>
  <c r="D1458"/>
  <c r="C1458"/>
  <c r="D1457"/>
  <c r="C1457"/>
  <c r="D1456"/>
  <c r="C1456"/>
  <c r="D1455"/>
  <c r="C1455"/>
  <c r="D1454"/>
  <c r="C1454"/>
  <c r="H1454" s="1"/>
  <c r="D1453"/>
  <c r="C1453"/>
  <c r="H1453" s="1"/>
  <c r="D1452"/>
  <c r="C1452"/>
  <c r="D1451"/>
  <c r="C1451"/>
  <c r="D1450"/>
  <c r="C1450"/>
  <c r="D1449"/>
  <c r="C1449"/>
  <c r="D1448"/>
  <c r="C1448"/>
  <c r="D1447"/>
  <c r="C1447"/>
  <c r="D1446"/>
  <c r="C1446"/>
  <c r="D1445"/>
  <c r="C1445"/>
  <c r="D1444"/>
  <c r="C1444"/>
  <c r="G1444" s="1"/>
  <c r="D1443"/>
  <c r="J1443" s="1"/>
  <c r="C1443"/>
  <c r="D1442"/>
  <c r="C1442"/>
  <c r="G1442" s="1"/>
  <c r="D1441"/>
  <c r="J1441" s="1"/>
  <c r="C1441"/>
  <c r="D1440"/>
  <c r="C1440"/>
  <c r="G1440" s="1"/>
  <c r="D1439"/>
  <c r="J1439" s="1"/>
  <c r="C1439"/>
  <c r="D1438"/>
  <c r="H1438" s="1"/>
  <c r="C1438"/>
  <c r="D1437"/>
  <c r="C1437"/>
  <c r="G1437" s="1"/>
  <c r="D1436"/>
  <c r="C1436"/>
  <c r="D1435"/>
  <c r="D1434"/>
  <c r="C1434"/>
  <c r="G1434" s="1"/>
  <c r="D1433"/>
  <c r="C1433"/>
  <c r="D1432"/>
  <c r="C1432"/>
  <c r="D1431"/>
  <c r="H1431" s="1"/>
  <c r="C1431"/>
  <c r="D1430"/>
  <c r="C1430"/>
  <c r="G1430" s="1"/>
  <c r="D1429"/>
  <c r="C1429"/>
  <c r="D1428"/>
  <c r="C1428"/>
  <c r="D1427"/>
  <c r="H1427" s="1"/>
  <c r="C1427"/>
  <c r="D1426"/>
  <c r="C1426"/>
  <c r="G1426" s="1"/>
  <c r="D1425"/>
  <c r="C1425"/>
  <c r="D1424"/>
  <c r="C1424"/>
  <c r="D1423"/>
  <c r="H1423" s="1"/>
  <c r="C1423"/>
  <c r="D1422"/>
  <c r="C1422"/>
  <c r="G1422" s="1"/>
  <c r="D1421"/>
  <c r="C1421"/>
  <c r="D1420"/>
  <c r="C1420"/>
  <c r="D1419"/>
  <c r="H1419" s="1"/>
  <c r="C1419"/>
  <c r="D1418"/>
  <c r="C1418"/>
  <c r="G1418" s="1"/>
  <c r="D1417"/>
  <c r="C1417"/>
  <c r="D1416"/>
  <c r="C1416"/>
  <c r="D1415"/>
  <c r="H1415" s="1"/>
  <c r="C1415"/>
  <c r="D1414"/>
  <c r="C1414"/>
  <c r="G1414" s="1"/>
  <c r="D1413"/>
  <c r="C1413"/>
  <c r="D1412"/>
  <c r="C1412"/>
  <c r="D1411"/>
  <c r="H1411" s="1"/>
  <c r="C1411"/>
  <c r="D1410"/>
  <c r="C1410"/>
  <c r="G1410" s="1"/>
  <c r="D1409"/>
  <c r="C1409"/>
  <c r="D1408"/>
  <c r="C1408"/>
  <c r="D1407"/>
  <c r="H1407" s="1"/>
  <c r="C1407"/>
  <c r="D1406"/>
  <c r="C1406"/>
  <c r="G1406" s="1"/>
  <c r="D1405"/>
  <c r="C1405"/>
  <c r="D1404"/>
  <c r="C1404"/>
  <c r="D1403"/>
  <c r="H1403" s="1"/>
  <c r="C1403"/>
  <c r="D1402"/>
  <c r="C1402"/>
  <c r="G1402" s="1"/>
  <c r="D1401"/>
  <c r="C1401"/>
  <c r="D1400"/>
  <c r="C1400"/>
  <c r="D1399"/>
  <c r="H1399" s="1"/>
  <c r="C1399"/>
  <c r="D1398"/>
  <c r="C1398"/>
  <c r="G1398" s="1"/>
  <c r="D1397"/>
  <c r="C1397"/>
  <c r="D1396"/>
  <c r="C1396"/>
  <c r="D1395"/>
  <c r="H1395" s="1"/>
  <c r="C1395"/>
  <c r="D1394"/>
  <c r="C1394"/>
  <c r="G1394" s="1"/>
  <c r="D1393"/>
  <c r="C1393"/>
  <c r="D1392"/>
  <c r="C1392"/>
  <c r="D1391"/>
  <c r="H1391" s="1"/>
  <c r="C1391"/>
  <c r="D1390"/>
  <c r="C1390"/>
  <c r="G1390" s="1"/>
  <c r="D1389"/>
  <c r="C1389"/>
  <c r="D1388"/>
  <c r="C1388"/>
  <c r="D1387"/>
  <c r="H1387" s="1"/>
  <c r="C1387"/>
  <c r="D1386"/>
  <c r="C1386"/>
  <c r="G1386" s="1"/>
  <c r="D1385"/>
  <c r="C1385"/>
  <c r="D1384"/>
  <c r="C1384"/>
  <c r="D1383"/>
  <c r="H1383" s="1"/>
  <c r="C1383"/>
  <c r="D1382"/>
  <c r="C1382"/>
  <c r="G1382" s="1"/>
  <c r="D1381"/>
  <c r="C1381"/>
  <c r="D1380"/>
  <c r="C1380"/>
  <c r="D1379"/>
  <c r="H1379" s="1"/>
  <c r="C1379"/>
  <c r="D1378"/>
  <c r="C1378"/>
  <c r="G1378" s="1"/>
  <c r="D1377"/>
  <c r="C1377"/>
  <c r="D1376"/>
  <c r="C1376"/>
  <c r="D1375"/>
  <c r="H1375" s="1"/>
  <c r="C1375"/>
  <c r="D1374"/>
  <c r="C1374"/>
  <c r="G1374" s="1"/>
  <c r="D1373"/>
  <c r="C1373"/>
  <c r="D1372"/>
  <c r="C1372"/>
  <c r="D1371"/>
  <c r="H1371" s="1"/>
  <c r="C1371"/>
  <c r="D1370"/>
  <c r="C1370"/>
  <c r="G1370" s="1"/>
  <c r="D1369"/>
  <c r="C1369"/>
  <c r="D1368"/>
  <c r="C1368"/>
  <c r="D1367"/>
  <c r="H1367" s="1"/>
  <c r="C1367"/>
  <c r="D1366"/>
  <c r="C1366"/>
  <c r="G1366" s="1"/>
  <c r="D1365"/>
  <c r="C1365"/>
  <c r="D1364"/>
  <c r="C1364"/>
  <c r="D1363"/>
  <c r="H1363" s="1"/>
  <c r="C1363"/>
  <c r="D1362"/>
  <c r="C1362"/>
  <c r="G1362" s="1"/>
  <c r="D1361"/>
  <c r="C1361"/>
  <c r="D1360"/>
  <c r="C1360"/>
  <c r="D1359"/>
  <c r="H1359" s="1"/>
  <c r="C1359"/>
  <c r="D1358"/>
  <c r="C1358"/>
  <c r="G1358" s="1"/>
  <c r="D1357"/>
  <c r="C1357"/>
  <c r="D1356"/>
  <c r="C1356"/>
  <c r="D1355"/>
  <c r="H1355" s="1"/>
  <c r="C1355"/>
  <c r="D1354"/>
  <c r="C1354"/>
  <c r="G1354" s="1"/>
  <c r="D1353"/>
  <c r="C1353"/>
  <c r="D1352"/>
  <c r="C1352"/>
  <c r="D1351"/>
  <c r="H1351" s="1"/>
  <c r="C1351"/>
  <c r="D1350"/>
  <c r="C1350"/>
  <c r="G1350" s="1"/>
  <c r="D1349"/>
  <c r="C1349"/>
  <c r="D1348"/>
  <c r="C1348"/>
  <c r="D1347"/>
  <c r="H1347" s="1"/>
  <c r="C1347"/>
  <c r="D1346"/>
  <c r="C1346"/>
  <c r="G1346" s="1"/>
  <c r="D1345"/>
  <c r="C1345"/>
  <c r="D1344"/>
  <c r="C1344"/>
  <c r="D1343"/>
  <c r="H1343" s="1"/>
  <c r="C1343"/>
  <c r="D1342"/>
  <c r="C1342"/>
  <c r="G1342" s="1"/>
  <c r="D1341"/>
  <c r="C1341"/>
  <c r="D1340"/>
  <c r="C1340"/>
  <c r="D1339"/>
  <c r="H1339" s="1"/>
  <c r="C1339"/>
  <c r="D1338"/>
  <c r="C1338"/>
  <c r="G1338" s="1"/>
  <c r="D1337"/>
  <c r="C1337"/>
  <c r="D1336"/>
  <c r="C1336"/>
  <c r="D1335"/>
  <c r="H1335" s="1"/>
  <c r="C1335"/>
  <c r="D1334"/>
  <c r="C1334"/>
  <c r="G1334" s="1"/>
  <c r="D1333"/>
  <c r="C1333"/>
  <c r="D1332"/>
  <c r="C1332"/>
  <c r="D1331"/>
  <c r="H1331" s="1"/>
  <c r="C1331"/>
  <c r="D1330"/>
  <c r="C1330"/>
  <c r="G1330" s="1"/>
  <c r="D1329"/>
  <c r="C1329"/>
  <c r="D1328"/>
  <c r="C1328"/>
  <c r="D1327"/>
  <c r="H1327" s="1"/>
  <c r="C1327"/>
  <c r="D1326"/>
  <c r="C1326"/>
  <c r="G1326" s="1"/>
  <c r="D1325"/>
  <c r="C1325"/>
  <c r="D1324"/>
  <c r="C1324"/>
  <c r="D1323"/>
  <c r="H1323" s="1"/>
  <c r="C1323"/>
  <c r="D1322"/>
  <c r="C1322"/>
  <c r="G1322" s="1"/>
  <c r="D1321"/>
  <c r="C1321"/>
  <c r="D1320"/>
  <c r="C1320"/>
  <c r="D1319"/>
  <c r="H1319" s="1"/>
  <c r="C1319"/>
  <c r="D1318"/>
  <c r="C1318"/>
  <c r="G1318" s="1"/>
  <c r="D1317"/>
  <c r="C1317"/>
  <c r="D1316"/>
  <c r="C1316"/>
  <c r="D1315"/>
  <c r="H1315" s="1"/>
  <c r="C1315"/>
  <c r="D1314"/>
  <c r="C1314"/>
  <c r="G1314" s="1"/>
  <c r="D1313"/>
  <c r="C1313"/>
  <c r="D1312"/>
  <c r="C1312"/>
  <c r="D1311"/>
  <c r="H1311" s="1"/>
  <c r="C1311"/>
  <c r="D1310"/>
  <c r="C1310"/>
  <c r="G1310" s="1"/>
  <c r="D1309"/>
  <c r="C1309"/>
  <c r="D1308"/>
  <c r="C1308"/>
  <c r="D1307"/>
  <c r="H1307" s="1"/>
  <c r="C1307"/>
  <c r="D1306"/>
  <c r="C1306"/>
  <c r="G1306" s="1"/>
  <c r="D1305"/>
  <c r="C1305"/>
  <c r="D1304"/>
  <c r="C1304"/>
  <c r="D1303"/>
  <c r="H1303" s="1"/>
  <c r="C1303"/>
  <c r="D1302"/>
  <c r="C1302"/>
  <c r="G1302" s="1"/>
  <c r="D1301"/>
  <c r="C1301"/>
  <c r="D1300"/>
  <c r="C1300"/>
  <c r="D1299"/>
  <c r="H1299" s="1"/>
  <c r="C1299"/>
  <c r="D1298"/>
  <c r="C1298"/>
  <c r="G1298" s="1"/>
  <c r="D1297"/>
  <c r="C1297"/>
  <c r="D1296"/>
  <c r="C1296"/>
  <c r="D1295"/>
  <c r="H1295" s="1"/>
  <c r="C1295"/>
  <c r="D1294"/>
  <c r="C1294"/>
  <c r="G1294" s="1"/>
  <c r="D1293"/>
  <c r="C1293"/>
  <c r="D1292"/>
  <c r="C1292"/>
  <c r="D1291"/>
  <c r="H1291" s="1"/>
  <c r="C1291"/>
  <c r="D1290"/>
  <c r="C1290"/>
  <c r="G1290" s="1"/>
  <c r="D1289"/>
  <c r="C1289"/>
  <c r="D1288"/>
  <c r="C1288"/>
  <c r="D1287"/>
  <c r="H1287" s="1"/>
  <c r="C1287"/>
  <c r="D1286"/>
  <c r="C1286"/>
  <c r="G1286" s="1"/>
  <c r="D1285"/>
  <c r="C1285"/>
  <c r="D1284"/>
  <c r="C1284"/>
  <c r="D1283"/>
  <c r="H1283" s="1"/>
  <c r="C1283"/>
  <c r="D1282"/>
  <c r="C1282"/>
  <c r="G1282" s="1"/>
  <c r="D1281"/>
  <c r="C1281"/>
  <c r="D1280"/>
  <c r="C1280"/>
  <c r="D1279"/>
  <c r="H1279" s="1"/>
  <c r="C1279"/>
  <c r="D1278"/>
  <c r="C1278"/>
  <c r="G1278" s="1"/>
  <c r="D1277"/>
  <c r="C1277"/>
  <c r="D1276"/>
  <c r="C1276"/>
  <c r="D1275"/>
  <c r="H1275" s="1"/>
  <c r="C1275"/>
  <c r="D1274"/>
  <c r="C1274"/>
  <c r="G1274" s="1"/>
  <c r="D1273"/>
  <c r="C1273"/>
  <c r="D1272"/>
  <c r="C1272"/>
  <c r="D1271"/>
  <c r="H1271" s="1"/>
  <c r="C1271"/>
  <c r="D1270"/>
  <c r="C1270"/>
  <c r="G1270" s="1"/>
  <c r="D1269"/>
  <c r="C1269"/>
  <c r="D1268"/>
  <c r="C1268"/>
  <c r="D1267"/>
  <c r="H1267" s="1"/>
  <c r="C1267"/>
  <c r="D1266"/>
  <c r="C1266"/>
  <c r="G1266" s="1"/>
  <c r="D1265"/>
  <c r="C1265"/>
  <c r="D1264"/>
  <c r="C1264"/>
  <c r="D1263"/>
  <c r="H1263" s="1"/>
  <c r="C1263"/>
  <c r="D1262"/>
  <c r="C1262"/>
  <c r="D1261"/>
  <c r="C1261"/>
  <c r="D1260"/>
  <c r="C1260"/>
  <c r="D1259"/>
  <c r="C1259"/>
  <c r="D1258"/>
  <c r="C1258"/>
  <c r="D1257"/>
  <c r="C1257"/>
  <c r="D1256"/>
  <c r="C1256"/>
  <c r="D1255"/>
  <c r="C1255"/>
  <c r="D1254"/>
  <c r="C1254"/>
  <c r="D1253"/>
  <c r="C1253"/>
  <c r="D1252"/>
  <c r="C1252"/>
  <c r="D1251"/>
  <c r="C1251"/>
  <c r="G1251" s="1"/>
  <c r="D1250"/>
  <c r="C1250"/>
  <c r="G1250" s="1"/>
  <c r="D1249"/>
  <c r="C1249"/>
  <c r="G1249" s="1"/>
  <c r="D1248"/>
  <c r="C1248"/>
  <c r="G1248" s="1"/>
  <c r="D1247"/>
  <c r="C1247"/>
  <c r="G1247" s="1"/>
  <c r="D1246"/>
  <c r="C1246"/>
  <c r="G1246" s="1"/>
  <c r="D1245"/>
  <c r="C1245"/>
  <c r="G1245" s="1"/>
  <c r="D1244"/>
  <c r="C1244"/>
  <c r="G1244" s="1"/>
  <c r="D1243"/>
  <c r="C1243"/>
  <c r="G1243" s="1"/>
  <c r="D1242"/>
  <c r="C1242"/>
  <c r="G1242" s="1"/>
  <c r="D1241"/>
  <c r="C1241"/>
  <c r="G1241" s="1"/>
  <c r="D1240"/>
  <c r="C1240"/>
  <c r="G1240" s="1"/>
  <c r="D1239"/>
  <c r="C1239"/>
  <c r="G1239" s="1"/>
  <c r="D1238"/>
  <c r="C1238"/>
  <c r="G1238" s="1"/>
  <c r="D1237"/>
  <c r="C1237"/>
  <c r="G1237" s="1"/>
  <c r="D1236"/>
  <c r="C1236"/>
  <c r="G1236" s="1"/>
  <c r="D1235"/>
  <c r="C1235"/>
  <c r="G1235" s="1"/>
  <c r="D1234"/>
  <c r="C1234"/>
  <c r="G1234" s="1"/>
  <c r="D1233"/>
  <c r="C1233"/>
  <c r="G1233" s="1"/>
  <c r="D1232"/>
  <c r="C1232"/>
  <c r="G1232" s="1"/>
  <c r="D1231"/>
  <c r="C1231"/>
  <c r="G1231" s="1"/>
  <c r="D1230"/>
  <c r="C1230"/>
  <c r="G1230" s="1"/>
  <c r="D1229"/>
  <c r="C1229"/>
  <c r="G1229" s="1"/>
  <c r="D1228"/>
  <c r="C1228"/>
  <c r="G1228" s="1"/>
  <c r="D1227"/>
  <c r="C1227"/>
  <c r="G1227" s="1"/>
  <c r="D1226"/>
  <c r="C1226"/>
  <c r="G1226" s="1"/>
  <c r="D1225"/>
  <c r="C1225"/>
  <c r="G1225" s="1"/>
  <c r="D1224"/>
  <c r="C1224"/>
  <c r="G1224" s="1"/>
  <c r="D1223"/>
  <c r="C1223"/>
  <c r="G1223" s="1"/>
  <c r="D1222"/>
  <c r="C1222"/>
  <c r="G1222" s="1"/>
  <c r="D1221"/>
  <c r="C1221"/>
  <c r="G1221" s="1"/>
  <c r="D1220"/>
  <c r="C1220"/>
  <c r="G1220" s="1"/>
  <c r="D1219"/>
  <c r="C1219"/>
  <c r="G1219" s="1"/>
  <c r="D1218"/>
  <c r="C1218"/>
  <c r="G1218" s="1"/>
  <c r="D1217"/>
  <c r="C1217"/>
  <c r="G1217" s="1"/>
  <c r="D1216"/>
  <c r="C1216"/>
  <c r="G1216" s="1"/>
  <c r="D1215"/>
  <c r="C1215"/>
  <c r="G1215" s="1"/>
  <c r="D1214"/>
  <c r="C1214"/>
  <c r="G1214" s="1"/>
  <c r="D1213"/>
  <c r="C1213"/>
  <c r="G1213" s="1"/>
  <c r="D1212"/>
  <c r="C1212"/>
  <c r="G1212" s="1"/>
  <c r="D1211"/>
  <c r="C1211"/>
  <c r="G1211" s="1"/>
  <c r="D1210"/>
  <c r="C1210"/>
  <c r="G1210" s="1"/>
  <c r="D1209"/>
  <c r="C1209"/>
  <c r="G1209" s="1"/>
  <c r="D1208"/>
  <c r="C1208"/>
  <c r="G1208" s="1"/>
  <c r="D1207"/>
  <c r="C1207"/>
  <c r="G1207" s="1"/>
  <c r="D1206"/>
  <c r="C1206"/>
  <c r="G1206" s="1"/>
  <c r="D1205"/>
  <c r="C1205"/>
  <c r="G1205" s="1"/>
  <c r="D1204"/>
  <c r="C1204"/>
  <c r="G1204" s="1"/>
  <c r="D1203"/>
  <c r="C1203"/>
  <c r="G1203" s="1"/>
  <c r="D1202"/>
  <c r="C1202"/>
  <c r="G1202" s="1"/>
  <c r="D1201"/>
  <c r="C1201"/>
  <c r="G1201" s="1"/>
  <c r="D1200"/>
  <c r="C1200"/>
  <c r="G1200" s="1"/>
  <c r="D1199"/>
  <c r="C1199"/>
  <c r="G1199" s="1"/>
  <c r="D1198"/>
  <c r="C1198"/>
  <c r="G1198" s="1"/>
  <c r="D1197"/>
  <c r="C1197"/>
  <c r="G1197" s="1"/>
  <c r="D1196"/>
  <c r="C1196"/>
  <c r="G1196" s="1"/>
  <c r="D1195"/>
  <c r="C1195"/>
  <c r="G1195" s="1"/>
  <c r="D1194"/>
  <c r="C1194"/>
  <c r="G1194" s="1"/>
  <c r="D1193"/>
  <c r="C1193"/>
  <c r="G1193" s="1"/>
  <c r="D1192"/>
  <c r="C1192"/>
  <c r="G1192" s="1"/>
  <c r="D1191"/>
  <c r="C1191"/>
  <c r="G1191" s="1"/>
  <c r="D1190"/>
  <c r="C1190"/>
  <c r="G1190" s="1"/>
  <c r="D1189"/>
  <c r="C1189"/>
  <c r="G1189" s="1"/>
  <c r="D1188"/>
  <c r="C1188"/>
  <c r="G1188" s="1"/>
  <c r="D1187"/>
  <c r="C1187"/>
  <c r="G1187" s="1"/>
  <c r="D1186"/>
  <c r="C1186"/>
  <c r="G1186" s="1"/>
  <c r="D1185"/>
  <c r="C1185"/>
  <c r="G1185" s="1"/>
  <c r="D1184"/>
  <c r="C1184"/>
  <c r="G1184" s="1"/>
  <c r="D1183"/>
  <c r="C1183"/>
  <c r="G1183" s="1"/>
  <c r="D1182"/>
  <c r="C1182"/>
  <c r="G1182" s="1"/>
  <c r="D1181"/>
  <c r="C1181"/>
  <c r="G1181" s="1"/>
  <c r="D1180"/>
  <c r="C1180"/>
  <c r="G1180" s="1"/>
  <c r="D1179"/>
  <c r="C1179"/>
  <c r="G1179" s="1"/>
  <c r="D1178"/>
  <c r="C1178"/>
  <c r="G1178" s="1"/>
  <c r="D1177"/>
  <c r="C1177"/>
  <c r="G1177" s="1"/>
  <c r="D1176"/>
  <c r="C1176"/>
  <c r="G1176" s="1"/>
  <c r="D1175"/>
  <c r="C1175"/>
  <c r="G1175" s="1"/>
  <c r="D1174"/>
  <c r="C1174"/>
  <c r="G1174" s="1"/>
  <c r="D1173"/>
  <c r="C1173"/>
  <c r="G1173" s="1"/>
  <c r="D1172"/>
  <c r="C1172"/>
  <c r="G1172" s="1"/>
  <c r="D1171"/>
  <c r="C1171"/>
  <c r="G1171" s="1"/>
  <c r="D1170"/>
  <c r="C1170"/>
  <c r="G1170" s="1"/>
  <c r="D1169"/>
  <c r="C1169"/>
  <c r="G1169" s="1"/>
  <c r="D1168"/>
  <c r="C1168"/>
  <c r="G1168" s="1"/>
  <c r="D1167"/>
  <c r="C1167"/>
  <c r="G1167" s="1"/>
  <c r="D1166"/>
  <c r="C1166"/>
  <c r="G1166" s="1"/>
  <c r="D1165"/>
  <c r="C1165"/>
  <c r="G1165" s="1"/>
  <c r="D1164"/>
  <c r="C1164"/>
  <c r="G1164" s="1"/>
  <c r="D1163"/>
  <c r="C1163"/>
  <c r="G1163" s="1"/>
  <c r="D1162"/>
  <c r="C1162"/>
  <c r="G1162" s="1"/>
  <c r="D1161"/>
  <c r="C1161"/>
  <c r="G1161" s="1"/>
  <c r="D1160"/>
  <c r="C1160"/>
  <c r="G1160" s="1"/>
  <c r="D1159"/>
  <c r="C1159"/>
  <c r="G1159" s="1"/>
  <c r="D1158"/>
  <c r="C1158"/>
  <c r="G1158" s="1"/>
  <c r="D1157"/>
  <c r="C1157"/>
  <c r="G1157" s="1"/>
  <c r="D1156"/>
  <c r="C1156"/>
  <c r="G1156" s="1"/>
  <c r="D1155"/>
  <c r="C1155"/>
  <c r="G1155" s="1"/>
  <c r="D1154"/>
  <c r="C1154"/>
  <c r="G1154" s="1"/>
  <c r="C1153"/>
  <c r="C1152"/>
  <c r="D1151"/>
  <c r="C1151"/>
  <c r="G1151" s="1"/>
  <c r="D1150"/>
  <c r="C1150"/>
  <c r="G1150" s="1"/>
  <c r="D1149"/>
  <c r="C1149"/>
  <c r="G1149" s="1"/>
  <c r="D1148"/>
  <c r="C1148"/>
  <c r="G1148" s="1"/>
  <c r="D1147"/>
  <c r="C1147"/>
  <c r="D1146"/>
  <c r="C1146"/>
  <c r="H1146" s="1"/>
  <c r="D1145"/>
  <c r="C1145"/>
  <c r="H1145" s="1"/>
  <c r="D1144"/>
  <c r="C1144"/>
  <c r="H1144" s="1"/>
  <c r="D1143"/>
  <c r="C1143"/>
  <c r="H1143" s="1"/>
  <c r="D1142"/>
  <c r="C1142"/>
  <c r="H1142" s="1"/>
  <c r="D1141"/>
  <c r="C1141"/>
  <c r="H1141" s="1"/>
  <c r="D1140"/>
  <c r="C1140"/>
  <c r="H1140" s="1"/>
  <c r="D1139"/>
  <c r="C1139"/>
  <c r="H1139" s="1"/>
  <c r="D1138"/>
  <c r="C1138"/>
  <c r="H1138" s="1"/>
  <c r="D1137"/>
  <c r="C1137"/>
  <c r="H1137" s="1"/>
  <c r="D1136"/>
  <c r="C1136"/>
  <c r="H1136" s="1"/>
  <c r="D1135"/>
  <c r="C1135"/>
  <c r="H1135" s="1"/>
  <c r="D1134"/>
  <c r="C1134"/>
  <c r="H1134" s="1"/>
  <c r="D1133"/>
  <c r="C1133"/>
  <c r="H1133" s="1"/>
  <c r="D1132"/>
  <c r="C1132"/>
  <c r="H1132" s="1"/>
  <c r="D1131"/>
  <c r="C1131"/>
  <c r="H1131" s="1"/>
  <c r="D1130"/>
  <c r="C1130"/>
  <c r="H1130" s="1"/>
  <c r="D1129"/>
  <c r="C1129"/>
  <c r="H1129" s="1"/>
  <c r="D1128"/>
  <c r="C1128"/>
  <c r="H1128" s="1"/>
  <c r="D1127"/>
  <c r="C1127"/>
  <c r="H1127" s="1"/>
  <c r="D1126"/>
  <c r="C1126"/>
  <c r="H1126" s="1"/>
  <c r="D1125"/>
  <c r="C1125"/>
  <c r="H1125" s="1"/>
  <c r="D1124"/>
  <c r="D1123"/>
  <c r="C1123"/>
  <c r="D1122"/>
  <c r="C1122"/>
  <c r="D1121"/>
  <c r="C1121"/>
  <c r="D1120"/>
  <c r="C1120"/>
  <c r="D1119"/>
  <c r="C1119"/>
  <c r="D1118"/>
  <c r="C1118"/>
  <c r="D1117"/>
  <c r="C1117"/>
  <c r="D1116"/>
  <c r="C1116"/>
  <c r="D1115"/>
  <c r="C1115"/>
  <c r="D1114"/>
  <c r="C1114"/>
  <c r="D1113"/>
  <c r="C1113"/>
  <c r="D1112"/>
  <c r="D1111"/>
  <c r="C1111"/>
  <c r="H1111" s="1"/>
  <c r="D1110"/>
  <c r="C1110"/>
  <c r="H1110" s="1"/>
  <c r="D1109"/>
  <c r="C1109"/>
  <c r="H1109" s="1"/>
  <c r="D1108"/>
  <c r="C1108"/>
  <c r="H1108" s="1"/>
  <c r="D1107"/>
  <c r="C1107"/>
  <c r="H1107" s="1"/>
  <c r="D1106"/>
  <c r="C1106"/>
  <c r="H1106" s="1"/>
  <c r="D1105"/>
  <c r="C1105"/>
  <c r="H1105" s="1"/>
  <c r="D1104"/>
  <c r="C1104"/>
  <c r="H1104" s="1"/>
  <c r="D1103"/>
  <c r="C1103"/>
  <c r="H1103" s="1"/>
  <c r="D1102"/>
  <c r="C1102"/>
  <c r="H1102" s="1"/>
  <c r="D1101"/>
  <c r="C1101"/>
  <c r="H1101" s="1"/>
  <c r="D1100"/>
  <c r="C1100"/>
  <c r="H1100" s="1"/>
  <c r="D1099"/>
  <c r="C1099"/>
  <c r="H1099" s="1"/>
  <c r="D1098"/>
  <c r="C1098"/>
  <c r="H1098" s="1"/>
  <c r="D1097"/>
  <c r="C1097"/>
  <c r="H1097" s="1"/>
  <c r="D1096"/>
  <c r="D1095"/>
  <c r="C1095"/>
  <c r="D1094"/>
  <c r="C1094"/>
  <c r="D1093"/>
  <c r="C1093"/>
  <c r="D1092"/>
  <c r="C1092"/>
  <c r="D1091"/>
  <c r="C1091"/>
  <c r="D1090"/>
  <c r="C1090"/>
  <c r="D1089"/>
  <c r="C1089"/>
  <c r="D1088"/>
  <c r="C1088"/>
  <c r="D1087"/>
  <c r="C1087"/>
  <c r="D1086"/>
  <c r="C1086"/>
  <c r="D1085"/>
  <c r="C1085"/>
  <c r="D1084"/>
  <c r="C1084"/>
  <c r="D1083"/>
  <c r="C1083"/>
  <c r="D1082"/>
  <c r="C1082"/>
  <c r="D1081"/>
  <c r="C1081"/>
  <c r="D1080"/>
  <c r="C1080"/>
  <c r="D1079"/>
  <c r="C1079"/>
  <c r="D1078"/>
  <c r="C1078"/>
  <c r="D1077"/>
  <c r="C1077"/>
  <c r="D1076"/>
  <c r="C1076"/>
  <c r="D1075"/>
  <c r="C1075"/>
  <c r="D1074"/>
  <c r="C1074"/>
  <c r="D1073"/>
  <c r="C1073"/>
  <c r="D1072"/>
  <c r="C1072"/>
  <c r="D1071"/>
  <c r="C1071"/>
  <c r="D1070"/>
  <c r="C1070"/>
  <c r="D1069"/>
  <c r="C1069"/>
  <c r="D1068"/>
  <c r="C1068"/>
  <c r="D1067"/>
  <c r="C1067"/>
  <c r="D1066"/>
  <c r="C1066"/>
  <c r="C1065"/>
  <c r="D1064"/>
  <c r="C1064"/>
  <c r="H1064" s="1"/>
  <c r="D1063"/>
  <c r="C1063"/>
  <c r="H1063" s="1"/>
  <c r="D1062"/>
  <c r="C1062"/>
  <c r="H1062" s="1"/>
  <c r="D1061"/>
  <c r="C1061"/>
  <c r="H1061" s="1"/>
  <c r="D1060"/>
  <c r="C1060"/>
  <c r="H1060" s="1"/>
  <c r="D1059"/>
  <c r="C1059"/>
  <c r="H1059" s="1"/>
  <c r="D1058"/>
  <c r="C1058"/>
  <c r="H1058" s="1"/>
  <c r="D1057"/>
  <c r="C1057"/>
  <c r="H1057" s="1"/>
  <c r="D1056"/>
  <c r="D1055"/>
  <c r="C1055"/>
  <c r="D1054"/>
  <c r="C1054"/>
  <c r="D1053"/>
  <c r="C1053"/>
  <c r="D1052"/>
  <c r="C1052"/>
  <c r="D1051"/>
  <c r="C1051"/>
  <c r="D1050"/>
  <c r="C1050"/>
  <c r="D1049"/>
  <c r="C1049"/>
  <c r="D1048"/>
  <c r="C1048"/>
  <c r="D1047"/>
  <c r="C1047"/>
  <c r="D1045"/>
  <c r="C1045"/>
  <c r="D1044"/>
  <c r="C1044"/>
  <c r="D1043"/>
  <c r="C1043"/>
  <c r="D1042"/>
  <c r="C1042"/>
  <c r="D1041"/>
  <c r="C1041"/>
  <c r="D1040"/>
  <c r="C1040"/>
  <c r="D1039"/>
  <c r="C1039"/>
  <c r="D1038"/>
  <c r="C1038"/>
  <c r="D1037"/>
  <c r="C1037"/>
  <c r="D1036"/>
  <c r="C1036"/>
  <c r="D1035"/>
  <c r="C1035"/>
  <c r="D1034"/>
  <c r="C1034"/>
  <c r="D1033"/>
  <c r="C1033"/>
  <c r="D1032"/>
  <c r="C1032"/>
  <c r="D1031"/>
  <c r="C1031"/>
  <c r="D1030"/>
  <c r="C1030"/>
  <c r="D1029"/>
  <c r="C1029"/>
  <c r="D1028"/>
  <c r="C1028"/>
  <c r="D1027"/>
  <c r="C1027"/>
  <c r="D1026"/>
  <c r="C1026"/>
  <c r="D1025"/>
  <c r="C1025"/>
  <c r="D1024"/>
  <c r="C1024"/>
  <c r="D1023"/>
  <c r="C1023"/>
  <c r="D1022"/>
  <c r="C1022"/>
  <c r="D1021"/>
  <c r="C1021"/>
  <c r="D1020"/>
  <c r="C1020"/>
  <c r="D1019"/>
  <c r="C1019"/>
  <c r="D1018"/>
  <c r="C1018"/>
  <c r="D1017"/>
  <c r="C1017"/>
  <c r="D1016"/>
  <c r="C1016"/>
  <c r="D1015"/>
  <c r="C1015"/>
  <c r="D1014"/>
  <c r="C1014"/>
  <c r="D1013"/>
  <c r="C1013"/>
  <c r="D1012"/>
  <c r="C1012"/>
  <c r="D1011"/>
  <c r="C1011"/>
  <c r="D1010"/>
  <c r="C1010"/>
  <c r="D1009"/>
  <c r="C1009"/>
  <c r="D1008"/>
  <c r="C1008"/>
  <c r="H1008" s="1"/>
  <c r="D1007"/>
  <c r="C1007"/>
  <c r="H1007" s="1"/>
  <c r="D1006"/>
  <c r="C1006"/>
  <c r="H1006" s="1"/>
  <c r="D1005"/>
  <c r="C1005"/>
  <c r="H1005" s="1"/>
  <c r="D1004"/>
  <c r="C1004"/>
  <c r="D1003"/>
  <c r="C1003"/>
  <c r="G1003" s="1"/>
  <c r="D1002"/>
  <c r="C1002"/>
  <c r="G1002" s="1"/>
  <c r="D1001"/>
  <c r="C1001"/>
  <c r="G1001" s="1"/>
  <c r="D1000"/>
  <c r="C1000"/>
  <c r="G1000" s="1"/>
  <c r="D999"/>
  <c r="C999"/>
  <c r="G999" s="1"/>
  <c r="D998"/>
  <c r="C998"/>
  <c r="G998" s="1"/>
  <c r="D997"/>
  <c r="C997"/>
  <c r="G997" s="1"/>
  <c r="D996"/>
  <c r="C996"/>
  <c r="G996" s="1"/>
  <c r="D995"/>
  <c r="C995"/>
  <c r="G995" s="1"/>
  <c r="D994"/>
  <c r="C994"/>
  <c r="G994" s="1"/>
  <c r="D993"/>
  <c r="C993"/>
  <c r="G993" s="1"/>
  <c r="D992"/>
  <c r="H992" s="1"/>
  <c r="C992"/>
  <c r="G992" s="1"/>
  <c r="D991"/>
  <c r="H991" s="1"/>
  <c r="C991"/>
  <c r="G991" s="1"/>
  <c r="D990"/>
  <c r="D989"/>
  <c r="C989"/>
  <c r="G989" s="1"/>
  <c r="D988"/>
  <c r="C988"/>
  <c r="G988" s="1"/>
  <c r="D987"/>
  <c r="C987"/>
  <c r="G987" s="1"/>
  <c r="D986"/>
  <c r="C986"/>
  <c r="G986" s="1"/>
  <c r="D985"/>
  <c r="D983"/>
  <c r="H983" s="1"/>
  <c r="C983"/>
  <c r="G983" s="1"/>
  <c r="D982"/>
  <c r="H982" s="1"/>
  <c r="C982"/>
  <c r="D981"/>
  <c r="H981" s="1"/>
  <c r="C981"/>
  <c r="D980"/>
  <c r="H980" s="1"/>
  <c r="C980"/>
  <c r="D979"/>
  <c r="H979" s="1"/>
  <c r="C979"/>
  <c r="D978"/>
  <c r="H978" s="1"/>
  <c r="C978"/>
  <c r="D977"/>
  <c r="H977" s="1"/>
  <c r="C977"/>
  <c r="D976"/>
  <c r="H976" s="1"/>
  <c r="C976"/>
  <c r="D975"/>
  <c r="H975" s="1"/>
  <c r="C975"/>
  <c r="D974"/>
  <c r="H974" s="1"/>
  <c r="C974"/>
  <c r="D973"/>
  <c r="H973" s="1"/>
  <c r="C973"/>
  <c r="D972"/>
  <c r="H972" s="1"/>
  <c r="C972"/>
  <c r="D971"/>
  <c r="H971" s="1"/>
  <c r="C971"/>
  <c r="D970"/>
  <c r="H970" s="1"/>
  <c r="C970"/>
  <c r="D969"/>
  <c r="H969" s="1"/>
  <c r="C969"/>
  <c r="D968"/>
  <c r="H968" s="1"/>
  <c r="C968"/>
  <c r="D967"/>
  <c r="H967" s="1"/>
  <c r="C967"/>
  <c r="D966"/>
  <c r="H966" s="1"/>
  <c r="C966"/>
  <c r="D965"/>
  <c r="H965" s="1"/>
  <c r="C965"/>
  <c r="D964"/>
  <c r="H964" s="1"/>
  <c r="C964"/>
  <c r="D963"/>
  <c r="H963" s="1"/>
  <c r="C963"/>
  <c r="D962"/>
  <c r="H962" s="1"/>
  <c r="C962"/>
  <c r="D961"/>
  <c r="H961" s="1"/>
  <c r="C961"/>
  <c r="D960"/>
  <c r="H960" s="1"/>
  <c r="C960"/>
  <c r="D959"/>
  <c r="H959" s="1"/>
  <c r="C959"/>
  <c r="D958"/>
  <c r="H958" s="1"/>
  <c r="C958"/>
  <c r="D957"/>
  <c r="H957" s="1"/>
  <c r="C957"/>
  <c r="D956"/>
  <c r="H956" s="1"/>
  <c r="C956"/>
  <c r="D955"/>
  <c r="H955" s="1"/>
  <c r="C955"/>
  <c r="D954"/>
  <c r="H954" s="1"/>
  <c r="C954"/>
  <c r="D953"/>
  <c r="H953" s="1"/>
  <c r="C953"/>
  <c r="D952"/>
  <c r="H952" s="1"/>
  <c r="C952"/>
  <c r="D951"/>
  <c r="H951" s="1"/>
  <c r="C951"/>
  <c r="D950"/>
  <c r="H950" s="1"/>
  <c r="C950"/>
  <c r="D949"/>
  <c r="H949" s="1"/>
  <c r="C949"/>
  <c r="D948"/>
  <c r="H948" s="1"/>
  <c r="C948"/>
  <c r="D947"/>
  <c r="H947" s="1"/>
  <c r="C947"/>
  <c r="D946"/>
  <c r="H946" s="1"/>
  <c r="C946"/>
  <c r="D945"/>
  <c r="H945" s="1"/>
  <c r="C945"/>
  <c r="D944"/>
  <c r="H944" s="1"/>
  <c r="C944"/>
  <c r="D943"/>
  <c r="H943" s="1"/>
  <c r="C943"/>
  <c r="D942"/>
  <c r="H942" s="1"/>
  <c r="C942"/>
  <c r="D941"/>
  <c r="H941" s="1"/>
  <c r="C941"/>
  <c r="D940"/>
  <c r="H940" s="1"/>
  <c r="C940"/>
  <c r="D939"/>
  <c r="H939" s="1"/>
  <c r="C939"/>
  <c r="D938"/>
  <c r="H938" s="1"/>
  <c r="C938"/>
  <c r="D937"/>
  <c r="H937" s="1"/>
  <c r="C937"/>
  <c r="D936"/>
  <c r="H936" s="1"/>
  <c r="C936"/>
  <c r="D935"/>
  <c r="H935" s="1"/>
  <c r="C935"/>
  <c r="D934"/>
  <c r="H934" s="1"/>
  <c r="C934"/>
  <c r="D933"/>
  <c r="H933" s="1"/>
  <c r="C933"/>
  <c r="D932"/>
  <c r="H932" s="1"/>
  <c r="C932"/>
  <c r="D931"/>
  <c r="H931" s="1"/>
  <c r="C931"/>
  <c r="D930"/>
  <c r="H930" s="1"/>
  <c r="C930"/>
  <c r="D929"/>
  <c r="H929" s="1"/>
  <c r="C929"/>
  <c r="D928"/>
  <c r="H928" s="1"/>
  <c r="C928"/>
  <c r="D927"/>
  <c r="H927" s="1"/>
  <c r="C927"/>
  <c r="D926"/>
  <c r="H926" s="1"/>
  <c r="C926"/>
  <c r="D925"/>
  <c r="H925" s="1"/>
  <c r="C925"/>
  <c r="D924"/>
  <c r="H924" s="1"/>
  <c r="C924"/>
  <c r="D923"/>
  <c r="H923" s="1"/>
  <c r="C923"/>
  <c r="D922"/>
  <c r="H922" s="1"/>
  <c r="C922"/>
  <c r="D921"/>
  <c r="H921" s="1"/>
  <c r="C921"/>
  <c r="D920"/>
  <c r="H920" s="1"/>
  <c r="C920"/>
  <c r="D919"/>
  <c r="H919" s="1"/>
  <c r="C919"/>
  <c r="D918"/>
  <c r="H918" s="1"/>
  <c r="C918"/>
  <c r="D917"/>
  <c r="H917" s="1"/>
  <c r="C917"/>
  <c r="D916"/>
  <c r="H916" s="1"/>
  <c r="C916"/>
  <c r="D915"/>
  <c r="H915" s="1"/>
  <c r="C915"/>
  <c r="D914"/>
  <c r="H914" s="1"/>
  <c r="C914"/>
  <c r="D913"/>
  <c r="H913" s="1"/>
  <c r="C913"/>
  <c r="D912"/>
  <c r="H912" s="1"/>
  <c r="C912"/>
  <c r="D911"/>
  <c r="H911" s="1"/>
  <c r="C911"/>
  <c r="D910"/>
  <c r="H910" s="1"/>
  <c r="C910"/>
  <c r="D909"/>
  <c r="H909" s="1"/>
  <c r="C909"/>
  <c r="D908"/>
  <c r="H908" s="1"/>
  <c r="C908"/>
  <c r="D907"/>
  <c r="H907" s="1"/>
  <c r="C907"/>
  <c r="D906"/>
  <c r="H906" s="1"/>
  <c r="C906"/>
  <c r="D905"/>
  <c r="H905" s="1"/>
  <c r="C905"/>
  <c r="D904"/>
  <c r="H904" s="1"/>
  <c r="C904"/>
  <c r="D903"/>
  <c r="H903" s="1"/>
  <c r="C903"/>
  <c r="D902"/>
  <c r="H902" s="1"/>
  <c r="C902"/>
  <c r="D901"/>
  <c r="H901" s="1"/>
  <c r="C901"/>
  <c r="D900"/>
  <c r="H900" s="1"/>
  <c r="C900"/>
  <c r="D899"/>
  <c r="H899" s="1"/>
  <c r="C899"/>
  <c r="D898"/>
  <c r="H898" s="1"/>
  <c r="C898"/>
  <c r="D897"/>
  <c r="H897" s="1"/>
  <c r="C897"/>
  <c r="D896"/>
  <c r="H896" s="1"/>
  <c r="C896"/>
  <c r="D895"/>
  <c r="H895" s="1"/>
  <c r="C895"/>
  <c r="D894"/>
  <c r="H894" s="1"/>
  <c r="C894"/>
  <c r="D893"/>
  <c r="H893" s="1"/>
  <c r="C893"/>
  <c r="D892"/>
  <c r="H892" s="1"/>
  <c r="C892"/>
  <c r="D891"/>
  <c r="H891" s="1"/>
  <c r="C891"/>
  <c r="D890"/>
  <c r="H890" s="1"/>
  <c r="C890"/>
  <c r="D889"/>
  <c r="H889" s="1"/>
  <c r="C889"/>
  <c r="D888"/>
  <c r="H888" s="1"/>
  <c r="C888"/>
  <c r="D887"/>
  <c r="H887" s="1"/>
  <c r="C887"/>
  <c r="D886"/>
  <c r="H886" s="1"/>
  <c r="C886"/>
  <c r="D885"/>
  <c r="H885" s="1"/>
  <c r="C885"/>
  <c r="D884"/>
  <c r="H884" s="1"/>
  <c r="C884"/>
  <c r="D883"/>
  <c r="H883" s="1"/>
  <c r="C883"/>
  <c r="D882"/>
  <c r="H882" s="1"/>
  <c r="C882"/>
  <c r="D881"/>
  <c r="H881" s="1"/>
  <c r="C881"/>
  <c r="D880"/>
  <c r="H880" s="1"/>
  <c r="C880"/>
  <c r="D879"/>
  <c r="H879" s="1"/>
  <c r="C879"/>
  <c r="D878"/>
  <c r="H878" s="1"/>
  <c r="C878"/>
  <c r="D877"/>
  <c r="H877" s="1"/>
  <c r="C877"/>
  <c r="D876"/>
  <c r="H876" s="1"/>
  <c r="C876"/>
  <c r="D875"/>
  <c r="H875" s="1"/>
  <c r="C875"/>
  <c r="D874"/>
  <c r="H874" s="1"/>
  <c r="C874"/>
  <c r="D873"/>
  <c r="H873" s="1"/>
  <c r="C873"/>
  <c r="D872"/>
  <c r="H872" s="1"/>
  <c r="C872"/>
  <c r="D871"/>
  <c r="H871" s="1"/>
  <c r="C871"/>
  <c r="D870"/>
  <c r="H870" s="1"/>
  <c r="C870"/>
  <c r="D869"/>
  <c r="H869" s="1"/>
  <c r="C869"/>
  <c r="D868"/>
  <c r="H868" s="1"/>
  <c r="C868"/>
  <c r="D867"/>
  <c r="H867" s="1"/>
  <c r="C867"/>
  <c r="D866"/>
  <c r="H866" s="1"/>
  <c r="C866"/>
  <c r="D865"/>
  <c r="H865" s="1"/>
  <c r="C865"/>
  <c r="D864"/>
  <c r="H864" s="1"/>
  <c r="C864"/>
  <c r="D863"/>
  <c r="H863" s="1"/>
  <c r="C863"/>
  <c r="D862"/>
  <c r="H862" s="1"/>
  <c r="C862"/>
  <c r="D861"/>
  <c r="H861" s="1"/>
  <c r="C861"/>
  <c r="D860"/>
  <c r="H860" s="1"/>
  <c r="C860"/>
  <c r="D859"/>
  <c r="H859" s="1"/>
  <c r="C859"/>
  <c r="D858"/>
  <c r="H858" s="1"/>
  <c r="C858"/>
  <c r="D857"/>
  <c r="H857" s="1"/>
  <c r="C857"/>
  <c r="D856"/>
  <c r="H856" s="1"/>
  <c r="C856"/>
  <c r="D855"/>
  <c r="H855" s="1"/>
  <c r="C855"/>
  <c r="D854"/>
  <c r="H854" s="1"/>
  <c r="C854"/>
  <c r="D853"/>
  <c r="H853" s="1"/>
  <c r="C853"/>
  <c r="D852"/>
  <c r="H852" s="1"/>
  <c r="C852"/>
  <c r="D851"/>
  <c r="H851" s="1"/>
  <c r="C851"/>
  <c r="D850"/>
  <c r="H850" s="1"/>
  <c r="C850"/>
  <c r="D849"/>
  <c r="H849" s="1"/>
  <c r="C849"/>
  <c r="D848"/>
  <c r="H848" s="1"/>
  <c r="C848"/>
  <c r="D847"/>
  <c r="H847" s="1"/>
  <c r="C847"/>
  <c r="D846"/>
  <c r="H846" s="1"/>
  <c r="C846"/>
  <c r="D845"/>
  <c r="H845" s="1"/>
  <c r="C845"/>
  <c r="D844"/>
  <c r="H844" s="1"/>
  <c r="C844"/>
  <c r="D843"/>
  <c r="H843" s="1"/>
  <c r="C843"/>
  <c r="D842"/>
  <c r="H842" s="1"/>
  <c r="C842"/>
  <c r="D841"/>
  <c r="H841" s="1"/>
  <c r="C841"/>
  <c r="D840"/>
  <c r="H840" s="1"/>
  <c r="C840"/>
  <c r="D839"/>
  <c r="H839" s="1"/>
  <c r="C839"/>
  <c r="D838"/>
  <c r="H838" s="1"/>
  <c r="C838"/>
  <c r="D837"/>
  <c r="H837" s="1"/>
  <c r="C837"/>
  <c r="D836"/>
  <c r="H836" s="1"/>
  <c r="C836"/>
  <c r="D835"/>
  <c r="H835" s="1"/>
  <c r="C835"/>
  <c r="D834"/>
  <c r="H834" s="1"/>
  <c r="C834"/>
  <c r="D833"/>
  <c r="H833" s="1"/>
  <c r="C833"/>
  <c r="D832"/>
  <c r="H832" s="1"/>
  <c r="C832"/>
  <c r="D831"/>
  <c r="H831" s="1"/>
  <c r="C831"/>
  <c r="D830"/>
  <c r="H830" s="1"/>
  <c r="C830"/>
  <c r="D829"/>
  <c r="H829" s="1"/>
  <c r="C829"/>
  <c r="D828"/>
  <c r="H828" s="1"/>
  <c r="C828"/>
  <c r="D827"/>
  <c r="H827" s="1"/>
  <c r="C827"/>
  <c r="D826"/>
  <c r="H826" s="1"/>
  <c r="C826"/>
  <c r="D825"/>
  <c r="H825" s="1"/>
  <c r="C825"/>
  <c r="D824"/>
  <c r="H824" s="1"/>
  <c r="C824"/>
  <c r="D823"/>
  <c r="H823" s="1"/>
  <c r="C823"/>
  <c r="D822"/>
  <c r="H822" s="1"/>
  <c r="C822"/>
  <c r="D821"/>
  <c r="H821" s="1"/>
  <c r="C821"/>
  <c r="D820"/>
  <c r="H820" s="1"/>
  <c r="C820"/>
  <c r="D819"/>
  <c r="H819" s="1"/>
  <c r="C819"/>
  <c r="D818"/>
  <c r="H818" s="1"/>
  <c r="C818"/>
  <c r="D817"/>
  <c r="H817" s="1"/>
  <c r="C817"/>
  <c r="D816"/>
  <c r="H816" s="1"/>
  <c r="C816"/>
  <c r="D815"/>
  <c r="H815" s="1"/>
  <c r="C815"/>
  <c r="D814"/>
  <c r="H814" s="1"/>
  <c r="C814"/>
  <c r="D813"/>
  <c r="H813" s="1"/>
  <c r="C813"/>
  <c r="D812"/>
  <c r="H812" s="1"/>
  <c r="C812"/>
  <c r="D811"/>
  <c r="H811" s="1"/>
  <c r="C811"/>
  <c r="D810"/>
  <c r="H810" s="1"/>
  <c r="C810"/>
  <c r="D809"/>
  <c r="H809" s="1"/>
  <c r="C809"/>
  <c r="D808"/>
  <c r="H808" s="1"/>
  <c r="C808"/>
  <c r="D807"/>
  <c r="H807" s="1"/>
  <c r="C807"/>
  <c r="D806"/>
  <c r="H806" s="1"/>
  <c r="C806"/>
  <c r="D805"/>
  <c r="H805" s="1"/>
  <c r="C805"/>
  <c r="D804"/>
  <c r="H804" s="1"/>
  <c r="C804"/>
  <c r="D803"/>
  <c r="H803" s="1"/>
  <c r="C803"/>
  <c r="D802"/>
  <c r="H802" s="1"/>
  <c r="C802"/>
  <c r="D801"/>
  <c r="H801" s="1"/>
  <c r="C801"/>
  <c r="D800"/>
  <c r="H800" s="1"/>
  <c r="C800"/>
  <c r="D799"/>
  <c r="H799" s="1"/>
  <c r="C799"/>
  <c r="D798"/>
  <c r="H798" s="1"/>
  <c r="C798"/>
  <c r="D797"/>
  <c r="H797" s="1"/>
  <c r="C797"/>
  <c r="D796"/>
  <c r="H796" s="1"/>
  <c r="C796"/>
  <c r="D795"/>
  <c r="H795" s="1"/>
  <c r="C795"/>
  <c r="D794"/>
  <c r="H794" s="1"/>
  <c r="C794"/>
  <c r="D793"/>
  <c r="H793" s="1"/>
  <c r="C793"/>
  <c r="D792"/>
  <c r="H792" s="1"/>
  <c r="C792"/>
  <c r="D791"/>
  <c r="H791" s="1"/>
  <c r="C791"/>
  <c r="D790"/>
  <c r="H790" s="1"/>
  <c r="C790"/>
  <c r="D789"/>
  <c r="H789" s="1"/>
  <c r="C789"/>
  <c r="D788"/>
  <c r="H788" s="1"/>
  <c r="C788"/>
  <c r="D787"/>
  <c r="H787" s="1"/>
  <c r="C787"/>
  <c r="D786"/>
  <c r="H786" s="1"/>
  <c r="C786"/>
  <c r="D785"/>
  <c r="H785" s="1"/>
  <c r="C785"/>
  <c r="D784"/>
  <c r="H784" s="1"/>
  <c r="C784"/>
  <c r="D783"/>
  <c r="H783" s="1"/>
  <c r="C783"/>
  <c r="D782"/>
  <c r="H782" s="1"/>
  <c r="C782"/>
  <c r="D781"/>
  <c r="H781" s="1"/>
  <c r="C781"/>
  <c r="D780"/>
  <c r="H780" s="1"/>
  <c r="C780"/>
  <c r="D779"/>
  <c r="H779" s="1"/>
  <c r="C779"/>
  <c r="D778"/>
  <c r="H778" s="1"/>
  <c r="C778"/>
  <c r="D777"/>
  <c r="H777" s="1"/>
  <c r="C777"/>
  <c r="D776"/>
  <c r="H776" s="1"/>
  <c r="C776"/>
  <c r="D775"/>
  <c r="H775" s="1"/>
  <c r="C775"/>
  <c r="D774"/>
  <c r="H774" s="1"/>
  <c r="C774"/>
  <c r="D773"/>
  <c r="H773" s="1"/>
  <c r="C773"/>
  <c r="D772"/>
  <c r="H772" s="1"/>
  <c r="C772"/>
  <c r="D771"/>
  <c r="H771" s="1"/>
  <c r="C771"/>
  <c r="D770"/>
  <c r="H770" s="1"/>
  <c r="C770"/>
  <c r="D769"/>
  <c r="H769" s="1"/>
  <c r="C769"/>
  <c r="D768"/>
  <c r="H768" s="1"/>
  <c r="C768"/>
  <c r="D767"/>
  <c r="H767" s="1"/>
  <c r="C767"/>
  <c r="D766"/>
  <c r="H766" s="1"/>
  <c r="C766"/>
  <c r="D765"/>
  <c r="H765" s="1"/>
  <c r="C765"/>
  <c r="D764"/>
  <c r="H764" s="1"/>
  <c r="C764"/>
  <c r="D763"/>
  <c r="H763" s="1"/>
  <c r="C763"/>
  <c r="D762"/>
  <c r="H762" s="1"/>
  <c r="C762"/>
  <c r="D761"/>
  <c r="H761" s="1"/>
  <c r="C761"/>
  <c r="D760"/>
  <c r="H760" s="1"/>
  <c r="C760"/>
  <c r="D759"/>
  <c r="H759" s="1"/>
  <c r="C759"/>
  <c r="D758"/>
  <c r="H758" s="1"/>
  <c r="C758"/>
  <c r="D757"/>
  <c r="H757" s="1"/>
  <c r="C757"/>
  <c r="D756"/>
  <c r="H756" s="1"/>
  <c r="C756"/>
  <c r="D755"/>
  <c r="H755" s="1"/>
  <c r="C755"/>
  <c r="D754"/>
  <c r="H754" s="1"/>
  <c r="C754"/>
  <c r="D753"/>
  <c r="H753" s="1"/>
  <c r="C753"/>
  <c r="D752"/>
  <c r="H752" s="1"/>
  <c r="C752"/>
  <c r="D751"/>
  <c r="H751" s="1"/>
  <c r="C751"/>
  <c r="D750"/>
  <c r="H750" s="1"/>
  <c r="C750"/>
  <c r="D749"/>
  <c r="H749" s="1"/>
  <c r="C749"/>
  <c r="D748"/>
  <c r="H748" s="1"/>
  <c r="C748"/>
  <c r="D747"/>
  <c r="H747" s="1"/>
  <c r="C747"/>
  <c r="D746"/>
  <c r="H746" s="1"/>
  <c r="C746"/>
  <c r="D745"/>
  <c r="H745" s="1"/>
  <c r="C745"/>
  <c r="D744"/>
  <c r="H744" s="1"/>
  <c r="C744"/>
  <c r="D743"/>
  <c r="H743" s="1"/>
  <c r="C743"/>
  <c r="D742"/>
  <c r="H742" s="1"/>
  <c r="C742"/>
  <c r="D741"/>
  <c r="H741" s="1"/>
  <c r="C741"/>
  <c r="D740"/>
  <c r="H740" s="1"/>
  <c r="C740"/>
  <c r="D739"/>
  <c r="H739" s="1"/>
  <c r="C739"/>
  <c r="D738"/>
  <c r="H738" s="1"/>
  <c r="C738"/>
  <c r="D737"/>
  <c r="H737" s="1"/>
  <c r="C737"/>
  <c r="D736"/>
  <c r="H736" s="1"/>
  <c r="C736"/>
  <c r="D735"/>
  <c r="H735" s="1"/>
  <c r="C735"/>
  <c r="D734"/>
  <c r="H734" s="1"/>
  <c r="C734"/>
  <c r="D733"/>
  <c r="H733" s="1"/>
  <c r="C733"/>
  <c r="D732"/>
  <c r="H732" s="1"/>
  <c r="C732"/>
  <c r="D731"/>
  <c r="H731" s="1"/>
  <c r="C731"/>
  <c r="D730"/>
  <c r="H730" s="1"/>
  <c r="C730"/>
  <c r="D729"/>
  <c r="H729" s="1"/>
  <c r="C729"/>
  <c r="D728"/>
  <c r="H728" s="1"/>
  <c r="C728"/>
  <c r="D727"/>
  <c r="H727" s="1"/>
  <c r="C727"/>
  <c r="D726"/>
  <c r="H726" s="1"/>
  <c r="C726"/>
  <c r="D725"/>
  <c r="H725" s="1"/>
  <c r="C725"/>
  <c r="D724"/>
  <c r="H724" s="1"/>
  <c r="C724"/>
  <c r="D723"/>
  <c r="H723" s="1"/>
  <c r="C723"/>
  <c r="D722"/>
  <c r="H722" s="1"/>
  <c r="C722"/>
  <c r="D721"/>
  <c r="H721" s="1"/>
  <c r="C721"/>
  <c r="D720"/>
  <c r="H720" s="1"/>
  <c r="C720"/>
  <c r="D719"/>
  <c r="H719" s="1"/>
  <c r="C719"/>
  <c r="D718"/>
  <c r="H718" s="1"/>
  <c r="C718"/>
  <c r="D717"/>
  <c r="H717" s="1"/>
  <c r="C717"/>
  <c r="D716"/>
  <c r="H716" s="1"/>
  <c r="C716"/>
  <c r="D715"/>
  <c r="H715" s="1"/>
  <c r="C715"/>
  <c r="D714"/>
  <c r="H714" s="1"/>
  <c r="C714"/>
  <c r="D713"/>
  <c r="H713" s="1"/>
  <c r="C713"/>
  <c r="D712"/>
  <c r="H712" s="1"/>
  <c r="C712"/>
  <c r="D711"/>
  <c r="H711" s="1"/>
  <c r="C711"/>
  <c r="D710"/>
  <c r="H710" s="1"/>
  <c r="C710"/>
  <c r="D709"/>
  <c r="H709" s="1"/>
  <c r="C709"/>
  <c r="D708"/>
  <c r="H708" s="1"/>
  <c r="C708"/>
  <c r="D707"/>
  <c r="H707" s="1"/>
  <c r="C707"/>
  <c r="D706"/>
  <c r="H706" s="1"/>
  <c r="C706"/>
  <c r="D705"/>
  <c r="H705" s="1"/>
  <c r="C705"/>
  <c r="D704"/>
  <c r="H704" s="1"/>
  <c r="C704"/>
  <c r="D703"/>
  <c r="H703" s="1"/>
  <c r="C703"/>
  <c r="D702"/>
  <c r="H702" s="1"/>
  <c r="C702"/>
  <c r="D701"/>
  <c r="H701" s="1"/>
  <c r="C701"/>
  <c r="D700"/>
  <c r="H700" s="1"/>
  <c r="C700"/>
  <c r="D699"/>
  <c r="H699" s="1"/>
  <c r="C699"/>
  <c r="D698"/>
  <c r="H698" s="1"/>
  <c r="C698"/>
  <c r="D697"/>
  <c r="H697" s="1"/>
  <c r="C697"/>
  <c r="D696"/>
  <c r="H696" s="1"/>
  <c r="C696"/>
  <c r="D695"/>
  <c r="H695" s="1"/>
  <c r="C695"/>
  <c r="D694"/>
  <c r="H694" s="1"/>
  <c r="C694"/>
  <c r="D693"/>
  <c r="H693" s="1"/>
  <c r="C693"/>
  <c r="D692"/>
  <c r="H692" s="1"/>
  <c r="C692"/>
  <c r="D691"/>
  <c r="H691" s="1"/>
  <c r="C691"/>
  <c r="D690"/>
  <c r="H690" s="1"/>
  <c r="C690"/>
  <c r="D689"/>
  <c r="H689" s="1"/>
  <c r="C689"/>
  <c r="D688"/>
  <c r="H688" s="1"/>
  <c r="C688"/>
  <c r="D687"/>
  <c r="H687" s="1"/>
  <c r="C687"/>
  <c r="D686"/>
  <c r="H686" s="1"/>
  <c r="C686"/>
  <c r="D685"/>
  <c r="H685" s="1"/>
  <c r="C685"/>
  <c r="D684"/>
  <c r="H684" s="1"/>
  <c r="C684"/>
  <c r="D683"/>
  <c r="H683" s="1"/>
  <c r="C683"/>
  <c r="D682"/>
  <c r="H682" s="1"/>
  <c r="C682"/>
  <c r="D681"/>
  <c r="H681" s="1"/>
  <c r="C681"/>
  <c r="D680"/>
  <c r="H680" s="1"/>
  <c r="C680"/>
  <c r="D679"/>
  <c r="H679" s="1"/>
  <c r="C679"/>
  <c r="D678"/>
  <c r="H678" s="1"/>
  <c r="C678"/>
  <c r="D677"/>
  <c r="H677" s="1"/>
  <c r="C677"/>
  <c r="D676"/>
  <c r="H676" s="1"/>
  <c r="C676"/>
  <c r="D675"/>
  <c r="H675" s="1"/>
  <c r="C675"/>
  <c r="D674"/>
  <c r="H674" s="1"/>
  <c r="C674"/>
  <c r="D673"/>
  <c r="H673" s="1"/>
  <c r="C673"/>
  <c r="D672"/>
  <c r="H672" s="1"/>
  <c r="C672"/>
  <c r="D671"/>
  <c r="H671" s="1"/>
  <c r="C671"/>
  <c r="D670"/>
  <c r="H670" s="1"/>
  <c r="C670"/>
  <c r="D669"/>
  <c r="H669" s="1"/>
  <c r="C669"/>
  <c r="D668"/>
  <c r="H668" s="1"/>
  <c r="C668"/>
  <c r="D667"/>
  <c r="H667" s="1"/>
  <c r="C667"/>
  <c r="D666"/>
  <c r="H666" s="1"/>
  <c r="C666"/>
  <c r="D665"/>
  <c r="H665" s="1"/>
  <c r="C665"/>
  <c r="D664"/>
  <c r="H664" s="1"/>
  <c r="C664"/>
  <c r="D663"/>
  <c r="H663" s="1"/>
  <c r="C663"/>
  <c r="D662"/>
  <c r="H662" s="1"/>
  <c r="C662"/>
  <c r="D661"/>
  <c r="H661" s="1"/>
  <c r="C661"/>
  <c r="D660"/>
  <c r="H660" s="1"/>
  <c r="C660"/>
  <c r="D659"/>
  <c r="H659" s="1"/>
  <c r="C659"/>
  <c r="D658"/>
  <c r="H658" s="1"/>
  <c r="C658"/>
  <c r="D657"/>
  <c r="H657" s="1"/>
  <c r="C657"/>
  <c r="D656"/>
  <c r="H656" s="1"/>
  <c r="C656"/>
  <c r="D655"/>
  <c r="H655" s="1"/>
  <c r="C655"/>
  <c r="D654"/>
  <c r="H654" s="1"/>
  <c r="C654"/>
  <c r="D653"/>
  <c r="H653" s="1"/>
  <c r="C653"/>
  <c r="D652"/>
  <c r="H652" s="1"/>
  <c r="C652"/>
  <c r="D651"/>
  <c r="H651" s="1"/>
  <c r="C651"/>
  <c r="D650"/>
  <c r="H650" s="1"/>
  <c r="C650"/>
  <c r="D649"/>
  <c r="H649" s="1"/>
  <c r="C649"/>
  <c r="D648"/>
  <c r="H648" s="1"/>
  <c r="C648"/>
  <c r="D647"/>
  <c r="H647" s="1"/>
  <c r="C647"/>
  <c r="D646"/>
  <c r="H646" s="1"/>
  <c r="C646"/>
  <c r="D645"/>
  <c r="H645" s="1"/>
  <c r="C645"/>
  <c r="D644"/>
  <c r="H644" s="1"/>
  <c r="C644"/>
  <c r="D643"/>
  <c r="H643" s="1"/>
  <c r="C643"/>
  <c r="D642"/>
  <c r="H642" s="1"/>
  <c r="C642"/>
  <c r="D641"/>
  <c r="H641" s="1"/>
  <c r="C641"/>
  <c r="C638"/>
  <c r="D637"/>
  <c r="C637"/>
  <c r="D632"/>
  <c r="H632" s="1"/>
  <c r="C632"/>
  <c r="D631"/>
  <c r="H631" s="1"/>
  <c r="C631"/>
  <c r="D628"/>
  <c r="C628"/>
  <c r="D627"/>
  <c r="C627"/>
  <c r="G627" s="1"/>
  <c r="D626"/>
  <c r="C626"/>
  <c r="D625"/>
  <c r="C625"/>
  <c r="G625" s="1"/>
  <c r="D624"/>
  <c r="C624"/>
  <c r="G624" s="1"/>
  <c r="D623"/>
  <c r="C623"/>
  <c r="G623" s="1"/>
  <c r="D622"/>
  <c r="C622"/>
  <c r="G622" s="1"/>
  <c r="D621"/>
  <c r="C621"/>
  <c r="G621" s="1"/>
  <c r="D620"/>
  <c r="C620"/>
  <c r="G620" s="1"/>
  <c r="D619"/>
  <c r="C619"/>
  <c r="G619" s="1"/>
  <c r="D618"/>
  <c r="C618"/>
  <c r="G618" s="1"/>
  <c r="D617"/>
  <c r="C617"/>
  <c r="G617" s="1"/>
  <c r="D616"/>
  <c r="C616"/>
  <c r="G616" s="1"/>
  <c r="D615"/>
  <c r="C615"/>
  <c r="G615" s="1"/>
  <c r="D614"/>
  <c r="C614"/>
  <c r="G614" s="1"/>
  <c r="D613"/>
  <c r="C613"/>
  <c r="G613" s="1"/>
  <c r="D612"/>
  <c r="C612"/>
  <c r="G612" s="1"/>
  <c r="D611"/>
  <c r="C611"/>
  <c r="G611" s="1"/>
  <c r="D610"/>
  <c r="C610"/>
  <c r="G610" s="1"/>
  <c r="D609"/>
  <c r="C609"/>
  <c r="D608"/>
  <c r="C608"/>
  <c r="D607"/>
  <c r="C607"/>
  <c r="G607" s="1"/>
  <c r="D606"/>
  <c r="C606"/>
  <c r="D605"/>
  <c r="C605"/>
  <c r="D604"/>
  <c r="C604"/>
  <c r="G604" s="1"/>
  <c r="D603"/>
  <c r="C603"/>
  <c r="D602"/>
  <c r="C602"/>
  <c r="G602" s="1"/>
  <c r="D601"/>
  <c r="C601"/>
  <c r="G601" s="1"/>
  <c r="D600"/>
  <c r="C600"/>
  <c r="G600" s="1"/>
  <c r="D599"/>
  <c r="C599"/>
  <c r="D598"/>
  <c r="C598"/>
  <c r="D597"/>
  <c r="C597"/>
  <c r="D596"/>
  <c r="C596"/>
  <c r="G596" s="1"/>
  <c r="D595"/>
  <c r="C595"/>
  <c r="G595" s="1"/>
  <c r="D594"/>
  <c r="C594"/>
  <c r="G594" s="1"/>
  <c r="D593"/>
  <c r="C593"/>
  <c r="G593" s="1"/>
  <c r="D592"/>
  <c r="C592"/>
  <c r="D591"/>
  <c r="C591"/>
  <c r="G591" s="1"/>
  <c r="D590"/>
  <c r="C590"/>
  <c r="D589"/>
  <c r="C589"/>
  <c r="G589" s="1"/>
  <c r="D588"/>
  <c r="C588"/>
  <c r="D587"/>
  <c r="C587"/>
  <c r="D586"/>
  <c r="C586"/>
  <c r="D585"/>
  <c r="C585"/>
  <c r="D584"/>
  <c r="C584"/>
  <c r="D583"/>
  <c r="C583"/>
  <c r="G583" s="1"/>
  <c r="D582"/>
  <c r="C582"/>
  <c r="D581"/>
  <c r="C581"/>
  <c r="D580"/>
  <c r="C580"/>
  <c r="G580" s="1"/>
  <c r="D579"/>
  <c r="C579"/>
  <c r="G579" s="1"/>
  <c r="D578"/>
  <c r="C578"/>
  <c r="D577"/>
  <c r="C577"/>
  <c r="G577" s="1"/>
  <c r="D576"/>
  <c r="C576"/>
  <c r="D575"/>
  <c r="C575"/>
  <c r="D574"/>
  <c r="D573"/>
  <c r="H573" s="1"/>
  <c r="C573"/>
  <c r="D572"/>
  <c r="H572" s="1"/>
  <c r="C572"/>
  <c r="D571"/>
  <c r="H571" s="1"/>
  <c r="C571"/>
  <c r="D570"/>
  <c r="H570" s="1"/>
  <c r="C570"/>
  <c r="D569"/>
  <c r="H569" s="1"/>
  <c r="C569"/>
  <c r="D568"/>
  <c r="H568" s="1"/>
  <c r="C568"/>
  <c r="D567"/>
  <c r="H567" s="1"/>
  <c r="C567"/>
  <c r="D566"/>
  <c r="H566" s="1"/>
  <c r="C566"/>
  <c r="D565"/>
  <c r="H565" s="1"/>
  <c r="C565"/>
  <c r="D564"/>
  <c r="H564" s="1"/>
  <c r="C564"/>
  <c r="D563"/>
  <c r="H563" s="1"/>
  <c r="C563"/>
  <c r="D562"/>
  <c r="H562" s="1"/>
  <c r="C562"/>
  <c r="D561"/>
  <c r="H561" s="1"/>
  <c r="C561"/>
  <c r="D560"/>
  <c r="H560" s="1"/>
  <c r="C560"/>
  <c r="D559"/>
  <c r="H559" s="1"/>
  <c r="C559"/>
  <c r="D558"/>
  <c r="H558" s="1"/>
  <c r="C558"/>
  <c r="D557"/>
  <c r="H557" s="1"/>
  <c r="C557"/>
  <c r="D556"/>
  <c r="H556" s="1"/>
  <c r="C556"/>
  <c r="D555"/>
  <c r="H555" s="1"/>
  <c r="C555"/>
  <c r="D554"/>
  <c r="H554" s="1"/>
  <c r="C554"/>
  <c r="D553"/>
  <c r="H553" s="1"/>
  <c r="C553"/>
  <c r="D552"/>
  <c r="H552" s="1"/>
  <c r="C552"/>
  <c r="D551"/>
  <c r="H551" s="1"/>
  <c r="C551"/>
  <c r="D550"/>
  <c r="H550" s="1"/>
  <c r="C550"/>
  <c r="D549"/>
  <c r="H549" s="1"/>
  <c r="C549"/>
  <c r="D548"/>
  <c r="H548" s="1"/>
  <c r="C548"/>
  <c r="D547"/>
  <c r="H547" s="1"/>
  <c r="C547"/>
  <c r="D546"/>
  <c r="H546" s="1"/>
  <c r="C546"/>
  <c r="D545"/>
  <c r="H545" s="1"/>
  <c r="C545"/>
  <c r="D544"/>
  <c r="H544" s="1"/>
  <c r="C544"/>
  <c r="D543"/>
  <c r="H543" s="1"/>
  <c r="C543"/>
  <c r="D542"/>
  <c r="H542" s="1"/>
  <c r="C542"/>
  <c r="D541"/>
  <c r="H541" s="1"/>
  <c r="C541"/>
  <c r="D540"/>
  <c r="H540" s="1"/>
  <c r="C540"/>
  <c r="D539"/>
  <c r="H539" s="1"/>
  <c r="C539"/>
  <c r="D538"/>
  <c r="H538" s="1"/>
  <c r="C538"/>
  <c r="D537"/>
  <c r="H537" s="1"/>
  <c r="C537"/>
  <c r="D536"/>
  <c r="H536" s="1"/>
  <c r="C536"/>
  <c r="D535"/>
  <c r="H535" s="1"/>
  <c r="C535"/>
  <c r="D534"/>
  <c r="H534" s="1"/>
  <c r="C534"/>
  <c r="D533"/>
  <c r="H533" s="1"/>
  <c r="C533"/>
  <c r="D532"/>
  <c r="H532" s="1"/>
  <c r="C532"/>
  <c r="D531"/>
  <c r="H531" s="1"/>
  <c r="C531"/>
  <c r="D530"/>
  <c r="H530" s="1"/>
  <c r="C530"/>
  <c r="D529"/>
  <c r="H529" s="1"/>
  <c r="C529"/>
  <c r="D528"/>
  <c r="H528" s="1"/>
  <c r="C528"/>
  <c r="D527"/>
  <c r="H527" s="1"/>
  <c r="C527"/>
  <c r="D526"/>
  <c r="H526" s="1"/>
  <c r="C526"/>
  <c r="D525"/>
  <c r="H525" s="1"/>
  <c r="C525"/>
  <c r="D524"/>
  <c r="H524" s="1"/>
  <c r="C524"/>
  <c r="C523"/>
  <c r="D521"/>
  <c r="C521"/>
  <c r="D520"/>
  <c r="C520"/>
  <c r="G520" s="1"/>
  <c r="D519"/>
  <c r="C519"/>
  <c r="D518"/>
  <c r="C518"/>
  <c r="D517"/>
  <c r="C517"/>
  <c r="D516"/>
  <c r="C516"/>
  <c r="D515"/>
  <c r="C515"/>
  <c r="G515" s="1"/>
  <c r="D514"/>
  <c r="C514"/>
  <c r="D513"/>
  <c r="C513"/>
  <c r="D512"/>
  <c r="C512"/>
  <c r="D511"/>
  <c r="C511"/>
  <c r="G511" s="1"/>
  <c r="D510"/>
  <c r="C510"/>
  <c r="D509"/>
  <c r="C509"/>
  <c r="D508"/>
  <c r="C508"/>
  <c r="D507"/>
  <c r="C507"/>
  <c r="D506"/>
  <c r="C506"/>
  <c r="D505"/>
  <c r="C505"/>
  <c r="G505" s="1"/>
  <c r="D504"/>
  <c r="C504"/>
  <c r="D503"/>
  <c r="C503"/>
  <c r="G503" s="1"/>
  <c r="D502"/>
  <c r="C502"/>
  <c r="D501"/>
  <c r="C501"/>
  <c r="D500"/>
  <c r="C500"/>
  <c r="D499"/>
  <c r="C499"/>
  <c r="G499" s="1"/>
  <c r="D498"/>
  <c r="C498"/>
  <c r="D497"/>
  <c r="C497"/>
  <c r="G497" s="1"/>
  <c r="D496"/>
  <c r="C496"/>
  <c r="D495"/>
  <c r="C495"/>
  <c r="D494"/>
  <c r="C494"/>
  <c r="G494" s="1"/>
  <c r="D493"/>
  <c r="C493"/>
  <c r="D492"/>
  <c r="C492"/>
  <c r="G492" s="1"/>
  <c r="D491"/>
  <c r="C491"/>
  <c r="G491" s="1"/>
  <c r="D490"/>
  <c r="C490"/>
  <c r="G490" s="1"/>
  <c r="D489"/>
  <c r="C489"/>
  <c r="D488"/>
  <c r="C488"/>
  <c r="D487"/>
  <c r="C487"/>
  <c r="G487" s="1"/>
  <c r="D486"/>
  <c r="C486"/>
  <c r="D485"/>
  <c r="C485"/>
  <c r="G485" s="1"/>
  <c r="D484"/>
  <c r="C484"/>
  <c r="D483"/>
  <c r="C483"/>
  <c r="D482"/>
  <c r="C482"/>
  <c r="G482" s="1"/>
  <c r="D481"/>
  <c r="C481"/>
  <c r="D480"/>
  <c r="C480"/>
  <c r="G480" s="1"/>
  <c r="D479"/>
  <c r="C479"/>
  <c r="D478"/>
  <c r="D477"/>
  <c r="H477" s="1"/>
  <c r="C477"/>
  <c r="D476"/>
  <c r="H476" s="1"/>
  <c r="C476"/>
  <c r="D475"/>
  <c r="H475" s="1"/>
  <c r="C475"/>
  <c r="D474"/>
  <c r="H474" s="1"/>
  <c r="C474"/>
  <c r="D473"/>
  <c r="H473" s="1"/>
  <c r="C473"/>
  <c r="D472"/>
  <c r="H472" s="1"/>
  <c r="C472"/>
  <c r="D471"/>
  <c r="H471" s="1"/>
  <c r="C471"/>
  <c r="D470"/>
  <c r="H470" s="1"/>
  <c r="C470"/>
  <c r="D469"/>
  <c r="H469" s="1"/>
  <c r="C469"/>
  <c r="D468"/>
  <c r="H468" s="1"/>
  <c r="C468"/>
  <c r="D467"/>
  <c r="H467" s="1"/>
  <c r="C467"/>
  <c r="D466"/>
  <c r="D465"/>
  <c r="C465"/>
  <c r="G465" s="1"/>
  <c r="D464"/>
  <c r="C464"/>
  <c r="G464" s="1"/>
  <c r="D463"/>
  <c r="C463"/>
  <c r="G463" s="1"/>
  <c r="D462"/>
  <c r="C462"/>
  <c r="D461"/>
  <c r="C461"/>
  <c r="D460"/>
  <c r="C460"/>
  <c r="D459"/>
  <c r="C459"/>
  <c r="D458"/>
  <c r="C458"/>
  <c r="D457"/>
  <c r="C457"/>
  <c r="D456"/>
  <c r="C456"/>
  <c r="D455"/>
  <c r="C455"/>
  <c r="D454"/>
  <c r="C454"/>
  <c r="D453"/>
  <c r="C453"/>
  <c r="D452"/>
  <c r="C452"/>
  <c r="D451"/>
  <c r="C451"/>
  <c r="D450"/>
  <c r="C450"/>
  <c r="D449"/>
  <c r="C449"/>
  <c r="D448"/>
  <c r="C448"/>
  <c r="D447"/>
  <c r="C447"/>
  <c r="G447" s="1"/>
  <c r="D446"/>
  <c r="C446"/>
  <c r="D445"/>
  <c r="C445"/>
  <c r="D444"/>
  <c r="C444"/>
  <c r="D443"/>
  <c r="C443"/>
  <c r="D442"/>
  <c r="C442"/>
  <c r="D441"/>
  <c r="C441"/>
  <c r="D440"/>
  <c r="C440"/>
  <c r="D439"/>
  <c r="C439"/>
  <c r="D438"/>
  <c r="C438"/>
  <c r="G438" s="1"/>
  <c r="D437"/>
  <c r="C437"/>
  <c r="G437" s="1"/>
  <c r="D436"/>
  <c r="C436"/>
  <c r="D435"/>
  <c r="C435"/>
  <c r="D434"/>
  <c r="C434"/>
  <c r="D433"/>
  <c r="C433"/>
  <c r="D432"/>
  <c r="C432"/>
  <c r="G432" s="1"/>
  <c r="D431"/>
  <c r="C431"/>
  <c r="G431" s="1"/>
  <c r="D430"/>
  <c r="C430"/>
  <c r="G430" s="1"/>
  <c r="D429"/>
  <c r="C429"/>
  <c r="G429" s="1"/>
  <c r="D428"/>
  <c r="C428"/>
  <c r="G428" s="1"/>
  <c r="D427"/>
  <c r="C427"/>
  <c r="G427" s="1"/>
  <c r="D426"/>
  <c r="C426"/>
  <c r="G426" s="1"/>
  <c r="D425"/>
  <c r="C425"/>
  <c r="D424"/>
  <c r="C424"/>
  <c r="D423"/>
  <c r="C423"/>
  <c r="D422"/>
  <c r="C422"/>
  <c r="D421"/>
  <c r="C421"/>
  <c r="D420"/>
  <c r="C420"/>
  <c r="D419"/>
  <c r="C419"/>
  <c r="G419" s="1"/>
  <c r="D418"/>
  <c r="C418"/>
  <c r="D417"/>
  <c r="C417"/>
  <c r="D416"/>
  <c r="C416"/>
  <c r="D415"/>
  <c r="C415"/>
  <c r="D413"/>
  <c r="H413" s="1"/>
  <c r="C413"/>
  <c r="D412"/>
  <c r="H412" s="1"/>
  <c r="C412"/>
  <c r="D411"/>
  <c r="C411"/>
  <c r="D406"/>
  <c r="H406" s="1"/>
  <c r="C406"/>
  <c r="D405"/>
  <c r="H405" s="1"/>
  <c r="C405"/>
  <c r="D404"/>
  <c r="H404" s="1"/>
  <c r="C404"/>
  <c r="D401"/>
  <c r="H401" s="1"/>
  <c r="C401"/>
  <c r="D400"/>
  <c r="H400" s="1"/>
  <c r="C400"/>
  <c r="D399"/>
  <c r="H399" s="1"/>
  <c r="C399"/>
  <c r="D398"/>
  <c r="H398" s="1"/>
  <c r="C398"/>
  <c r="D397"/>
  <c r="H397" s="1"/>
  <c r="C397"/>
  <c r="D396"/>
  <c r="H396" s="1"/>
  <c r="C396"/>
  <c r="D395"/>
  <c r="H395" s="1"/>
  <c r="C395"/>
  <c r="D394"/>
  <c r="H394" s="1"/>
  <c r="C394"/>
  <c r="D393"/>
  <c r="H393" s="1"/>
  <c r="C393"/>
  <c r="D392"/>
  <c r="H392" s="1"/>
  <c r="C392"/>
  <c r="D391"/>
  <c r="H391" s="1"/>
  <c r="C391"/>
  <c r="D390"/>
  <c r="H390" s="1"/>
  <c r="C390"/>
  <c r="D389"/>
  <c r="H389" s="1"/>
  <c r="C389"/>
  <c r="D388"/>
  <c r="H388" s="1"/>
  <c r="C388"/>
  <c r="D387"/>
  <c r="H387" s="1"/>
  <c r="C387"/>
  <c r="D386"/>
  <c r="H386" s="1"/>
  <c r="C386"/>
  <c r="D385"/>
  <c r="H385" s="1"/>
  <c r="C385"/>
  <c r="D384"/>
  <c r="H384" s="1"/>
  <c r="C384"/>
  <c r="D383"/>
  <c r="H383" s="1"/>
  <c r="C383"/>
  <c r="D382"/>
  <c r="H382" s="1"/>
  <c r="C382"/>
  <c r="D381"/>
  <c r="H381" s="1"/>
  <c r="C381"/>
  <c r="D380"/>
  <c r="H380" s="1"/>
  <c r="C380"/>
  <c r="D379"/>
  <c r="H379" s="1"/>
  <c r="C379"/>
  <c r="D378"/>
  <c r="H378" s="1"/>
  <c r="C378"/>
  <c r="D377"/>
  <c r="H377" s="1"/>
  <c r="C377"/>
  <c r="D376"/>
  <c r="H376" s="1"/>
  <c r="C376"/>
  <c r="D375"/>
  <c r="H375" s="1"/>
  <c r="C375"/>
  <c r="D374"/>
  <c r="H374" s="1"/>
  <c r="C374"/>
  <c r="D373"/>
  <c r="H373" s="1"/>
  <c r="C373"/>
  <c r="D372"/>
  <c r="H372" s="1"/>
  <c r="C372"/>
  <c r="D371"/>
  <c r="H371" s="1"/>
  <c r="C371"/>
  <c r="D370"/>
  <c r="H370" s="1"/>
  <c r="C370"/>
  <c r="D369"/>
  <c r="H369" s="1"/>
  <c r="C369"/>
  <c r="D368"/>
  <c r="H368" s="1"/>
  <c r="C368"/>
  <c r="D367"/>
  <c r="H367" s="1"/>
  <c r="C367"/>
  <c r="D366"/>
  <c r="H366" s="1"/>
  <c r="C366"/>
  <c r="D365"/>
  <c r="H365" s="1"/>
  <c r="C365"/>
  <c r="D364"/>
  <c r="H364" s="1"/>
  <c r="C364"/>
  <c r="D363"/>
  <c r="H363" s="1"/>
  <c r="C363"/>
  <c r="D362"/>
  <c r="H362" s="1"/>
  <c r="C362"/>
  <c r="D361"/>
  <c r="H361" s="1"/>
  <c r="C361"/>
  <c r="D360"/>
  <c r="H360" s="1"/>
  <c r="C360"/>
  <c r="D359"/>
  <c r="H359" s="1"/>
  <c r="C359"/>
  <c r="D358"/>
  <c r="D357"/>
  <c r="C357"/>
  <c r="D356"/>
  <c r="C356"/>
  <c r="D355"/>
  <c r="C355"/>
  <c r="G355" s="1"/>
  <c r="D354"/>
  <c r="C354"/>
  <c r="G354" s="1"/>
  <c r="D353"/>
  <c r="C353"/>
  <c r="G353" s="1"/>
  <c r="D352"/>
  <c r="C352"/>
  <c r="G352" s="1"/>
  <c r="D351"/>
  <c r="C351"/>
  <c r="D350"/>
  <c r="C350"/>
  <c r="D349"/>
  <c r="C349"/>
  <c r="D348"/>
  <c r="C348"/>
  <c r="G348" s="1"/>
  <c r="D347"/>
  <c r="C347"/>
  <c r="D344"/>
  <c r="C344"/>
  <c r="D343"/>
  <c r="C343"/>
  <c r="D342"/>
  <c r="C342"/>
  <c r="G342" s="1"/>
  <c r="D341"/>
  <c r="C341"/>
  <c r="G341" s="1"/>
  <c r="D340"/>
  <c r="C340"/>
  <c r="G340" s="1"/>
  <c r="D339"/>
  <c r="C339"/>
  <c r="G339" s="1"/>
  <c r="D338"/>
  <c r="C338"/>
  <c r="D337"/>
  <c r="C337"/>
  <c r="G337" s="1"/>
  <c r="D336"/>
  <c r="C336"/>
  <c r="D335"/>
  <c r="C335"/>
  <c r="D334"/>
  <c r="C334"/>
  <c r="G334" s="1"/>
  <c r="D333"/>
  <c r="C333"/>
  <c r="D332"/>
  <c r="C332"/>
  <c r="G332" s="1"/>
  <c r="D331"/>
  <c r="C331"/>
  <c r="G331" s="1"/>
  <c r="D330"/>
  <c r="C330"/>
  <c r="D329"/>
  <c r="C329"/>
  <c r="G329" s="1"/>
  <c r="D328"/>
  <c r="C328"/>
  <c r="D327"/>
  <c r="C327"/>
  <c r="G327" s="1"/>
  <c r="D326"/>
  <c r="C326"/>
  <c r="G326" s="1"/>
  <c r="D325"/>
  <c r="C325"/>
  <c r="D324"/>
  <c r="C324"/>
  <c r="D323"/>
  <c r="C323"/>
  <c r="D322"/>
  <c r="C322"/>
  <c r="D321"/>
  <c r="C321"/>
  <c r="D320"/>
  <c r="C320"/>
  <c r="D319"/>
  <c r="C319"/>
  <c r="G319" s="1"/>
  <c r="D318"/>
  <c r="C318"/>
  <c r="G318" s="1"/>
  <c r="D317"/>
  <c r="C317"/>
  <c r="G317" s="1"/>
  <c r="D316"/>
  <c r="C316"/>
  <c r="G316" s="1"/>
  <c r="D315"/>
  <c r="C315"/>
  <c r="G315" s="1"/>
  <c r="D314"/>
  <c r="C314"/>
  <c r="D313"/>
  <c r="C313"/>
  <c r="G313" s="1"/>
  <c r="D312"/>
  <c r="C312"/>
  <c r="D311"/>
  <c r="C311"/>
  <c r="D310"/>
  <c r="C310"/>
  <c r="G310" s="1"/>
  <c r="D309"/>
  <c r="C309"/>
  <c r="D308"/>
  <c r="C308"/>
  <c r="G308" s="1"/>
  <c r="D307"/>
  <c r="C307"/>
  <c r="D306"/>
  <c r="D305"/>
  <c r="H305" s="1"/>
  <c r="C305"/>
  <c r="D304"/>
  <c r="H304" s="1"/>
  <c r="C304"/>
  <c r="D303"/>
  <c r="H303" s="1"/>
  <c r="C303"/>
  <c r="D302"/>
  <c r="H302" s="1"/>
  <c r="C302"/>
  <c r="D301"/>
  <c r="H301" s="1"/>
  <c r="C301"/>
  <c r="D300"/>
  <c r="H300" s="1"/>
  <c r="C300"/>
  <c r="D299"/>
  <c r="H299" s="1"/>
  <c r="C299"/>
  <c r="D298"/>
  <c r="H298" s="1"/>
  <c r="C298"/>
  <c r="D297"/>
  <c r="H297" s="1"/>
  <c r="C297"/>
  <c r="D296"/>
  <c r="H296" s="1"/>
  <c r="C296"/>
  <c r="D295"/>
  <c r="H295" s="1"/>
  <c r="C295"/>
  <c r="D292"/>
  <c r="C292"/>
  <c r="G292" s="1"/>
  <c r="D291"/>
  <c r="C291"/>
  <c r="D290"/>
  <c r="C290"/>
  <c r="G290" s="1"/>
  <c r="D289"/>
  <c r="C289"/>
  <c r="G289" s="1"/>
  <c r="D288"/>
  <c r="C288"/>
  <c r="G288" s="1"/>
  <c r="D284"/>
  <c r="C284"/>
  <c r="D283"/>
  <c r="C283"/>
  <c r="D282"/>
  <c r="C282"/>
  <c r="G282" s="1"/>
  <c r="D281"/>
  <c r="C281"/>
  <c r="D280"/>
  <c r="C280"/>
  <c r="G280" s="1"/>
  <c r="D279"/>
  <c r="C279"/>
  <c r="D278"/>
  <c r="C278"/>
  <c r="D277"/>
  <c r="C277"/>
  <c r="D276"/>
  <c r="C276"/>
  <c r="G276" s="1"/>
  <c r="D275"/>
  <c r="C275"/>
  <c r="D274"/>
  <c r="C274"/>
  <c r="D273"/>
  <c r="C273"/>
  <c r="D272"/>
  <c r="C272"/>
  <c r="D271"/>
  <c r="C271"/>
  <c r="G271" s="1"/>
  <c r="D270"/>
  <c r="C270"/>
  <c r="D269"/>
  <c r="C269"/>
  <c r="D268"/>
  <c r="C268"/>
  <c r="D267"/>
  <c r="C267"/>
  <c r="D266"/>
  <c r="C266"/>
  <c r="D265"/>
  <c r="C265"/>
  <c r="D264"/>
  <c r="C264"/>
  <c r="D263"/>
  <c r="C263"/>
  <c r="D262"/>
  <c r="C262"/>
  <c r="D261"/>
  <c r="C261"/>
  <c r="G261" s="1"/>
  <c r="D260"/>
  <c r="C260"/>
  <c r="C259"/>
  <c r="D258"/>
  <c r="C258"/>
  <c r="G258" s="1"/>
  <c r="D257"/>
  <c r="C257"/>
  <c r="G257" s="1"/>
  <c r="D256"/>
  <c r="C256"/>
  <c r="G256" s="1"/>
  <c r="D255"/>
  <c r="C255"/>
  <c r="G255" s="1"/>
  <c r="D254"/>
  <c r="C254"/>
  <c r="G254" s="1"/>
  <c r="D253"/>
  <c r="C253"/>
  <c r="G253" s="1"/>
  <c r="D252"/>
  <c r="C252"/>
  <c r="G252" s="1"/>
  <c r="D251"/>
  <c r="C251"/>
  <c r="G251" s="1"/>
  <c r="D250"/>
  <c r="C250"/>
  <c r="G250" s="1"/>
  <c r="D249"/>
  <c r="C249"/>
  <c r="G249" s="1"/>
  <c r="D247"/>
  <c r="H247" s="1"/>
  <c r="C247"/>
  <c r="D246"/>
  <c r="H246" s="1"/>
  <c r="C246"/>
  <c r="D245"/>
  <c r="H245" s="1"/>
  <c r="C245"/>
  <c r="D244"/>
  <c r="H244" s="1"/>
  <c r="C244"/>
  <c r="D243"/>
  <c r="H243" s="1"/>
  <c r="C243"/>
  <c r="D242"/>
  <c r="H242" s="1"/>
  <c r="C242"/>
  <c r="D241"/>
  <c r="H241" s="1"/>
  <c r="C241"/>
  <c r="D240"/>
  <c r="H240" s="1"/>
  <c r="C240"/>
  <c r="D239"/>
  <c r="H239" s="1"/>
  <c r="C239"/>
  <c r="D238"/>
  <c r="H238" s="1"/>
  <c r="C238"/>
  <c r="D237"/>
  <c r="H237" s="1"/>
  <c r="C237"/>
  <c r="D236"/>
  <c r="H236" s="1"/>
  <c r="C236"/>
  <c r="D235"/>
  <c r="H235" s="1"/>
  <c r="C235"/>
  <c r="D234"/>
  <c r="H234" s="1"/>
  <c r="C234"/>
  <c r="D233"/>
  <c r="H233" s="1"/>
  <c r="C233"/>
  <c r="D232"/>
  <c r="H232" s="1"/>
  <c r="C232"/>
  <c r="D231"/>
  <c r="H231" s="1"/>
  <c r="C231"/>
  <c r="D230"/>
  <c r="H230" s="1"/>
  <c r="C230"/>
  <c r="D229"/>
  <c r="H229" s="1"/>
  <c r="C229"/>
  <c r="D228"/>
  <c r="H228" s="1"/>
  <c r="C228"/>
  <c r="D227"/>
  <c r="H227" s="1"/>
  <c r="C227"/>
  <c r="D226"/>
  <c r="H226" s="1"/>
  <c r="C226"/>
  <c r="D225"/>
  <c r="H225" s="1"/>
  <c r="C225"/>
  <c r="D224"/>
  <c r="H224" s="1"/>
  <c r="C224"/>
  <c r="D223"/>
  <c r="H223" s="1"/>
  <c r="C223"/>
  <c r="D222"/>
  <c r="H222" s="1"/>
  <c r="C222"/>
  <c r="D221"/>
  <c r="H221" s="1"/>
  <c r="C221"/>
  <c r="D219"/>
  <c r="C219"/>
  <c r="D218"/>
  <c r="C218"/>
  <c r="D217"/>
  <c r="C217"/>
  <c r="D216"/>
  <c r="C216"/>
  <c r="G216" s="1"/>
  <c r="D215"/>
  <c r="C215"/>
  <c r="D214"/>
  <c r="C214"/>
  <c r="D213"/>
  <c r="C213"/>
  <c r="G213" s="1"/>
  <c r="D212"/>
  <c r="C212"/>
  <c r="D211"/>
  <c r="C211"/>
  <c r="D210"/>
  <c r="C210"/>
  <c r="G210" s="1"/>
  <c r="D209"/>
  <c r="C209"/>
  <c r="D208"/>
  <c r="C208"/>
  <c r="G208" s="1"/>
  <c r="D207"/>
  <c r="C207"/>
  <c r="G207" s="1"/>
  <c r="D206"/>
  <c r="C206"/>
  <c r="D205"/>
  <c r="C205"/>
  <c r="D204"/>
  <c r="C204"/>
  <c r="D203"/>
  <c r="C203"/>
  <c r="D202"/>
  <c r="C202"/>
  <c r="G202" s="1"/>
  <c r="D201"/>
  <c r="C201"/>
  <c r="D200"/>
  <c r="C200"/>
  <c r="D199"/>
  <c r="C199"/>
  <c r="D198"/>
  <c r="C198"/>
  <c r="D197"/>
  <c r="C197"/>
  <c r="D196"/>
  <c r="C196"/>
  <c r="D195"/>
  <c r="C195"/>
  <c r="D194"/>
  <c r="H194" s="1"/>
  <c r="C194"/>
  <c r="D193"/>
  <c r="C193"/>
  <c r="D191"/>
  <c r="H191" s="1"/>
  <c r="C191"/>
  <c r="D190"/>
  <c r="C190"/>
  <c r="D189"/>
  <c r="C189"/>
  <c r="D188"/>
  <c r="C188"/>
  <c r="D187"/>
  <c r="H187" s="1"/>
  <c r="C187"/>
  <c r="D186"/>
  <c r="C186"/>
  <c r="G186" s="1"/>
  <c r="D185"/>
  <c r="C185"/>
  <c r="D184"/>
  <c r="C184"/>
  <c r="D183"/>
  <c r="H183" s="1"/>
  <c r="C183"/>
  <c r="D182"/>
  <c r="C182"/>
  <c r="D181"/>
  <c r="C181"/>
  <c r="D180"/>
  <c r="C180"/>
  <c r="D179"/>
  <c r="H179" s="1"/>
  <c r="C179"/>
  <c r="D178"/>
  <c r="C178"/>
  <c r="D177"/>
  <c r="C177"/>
  <c r="D176"/>
  <c r="C176"/>
  <c r="D175"/>
  <c r="H175" s="1"/>
  <c r="C175"/>
  <c r="D174"/>
  <c r="C174"/>
  <c r="D173"/>
  <c r="C173"/>
  <c r="D172"/>
  <c r="C172"/>
  <c r="D171"/>
  <c r="H171" s="1"/>
  <c r="C171"/>
  <c r="D170"/>
  <c r="C170"/>
  <c r="D169"/>
  <c r="C169"/>
  <c r="D168"/>
  <c r="C168"/>
  <c r="D167"/>
  <c r="H167" s="1"/>
  <c r="C167"/>
  <c r="D166"/>
  <c r="C166"/>
  <c r="D165"/>
  <c r="C165"/>
  <c r="D164"/>
  <c r="C164"/>
  <c r="D163"/>
  <c r="H163" s="1"/>
  <c r="C163"/>
  <c r="D162"/>
  <c r="C162"/>
  <c r="D161"/>
  <c r="C161"/>
  <c r="D160"/>
  <c r="C160"/>
  <c r="C159"/>
  <c r="D158"/>
  <c r="C158"/>
  <c r="G158" s="1"/>
  <c r="D157"/>
  <c r="C157"/>
  <c r="D156"/>
  <c r="C156"/>
  <c r="D155"/>
  <c r="H155" s="1"/>
  <c r="C155"/>
  <c r="D154"/>
  <c r="C154"/>
  <c r="G154" s="1"/>
  <c r="D153"/>
  <c r="C153"/>
  <c r="D152"/>
  <c r="C152"/>
  <c r="D151"/>
  <c r="H151" s="1"/>
  <c r="C151"/>
  <c r="D150"/>
  <c r="C150"/>
  <c r="G150" s="1"/>
  <c r="D149"/>
  <c r="C149"/>
  <c r="D146"/>
  <c r="C146"/>
  <c r="G146" s="1"/>
  <c r="D145"/>
  <c r="C145"/>
  <c r="D144"/>
  <c r="C144"/>
  <c r="D143"/>
  <c r="H143" s="1"/>
  <c r="C143"/>
  <c r="D142"/>
  <c r="C142"/>
  <c r="G142" s="1"/>
  <c r="D141"/>
  <c r="C141"/>
  <c r="D140"/>
  <c r="C140"/>
  <c r="D139"/>
  <c r="H139" s="1"/>
  <c r="C139"/>
  <c r="D138"/>
  <c r="C138"/>
  <c r="G138" s="1"/>
  <c r="D137"/>
  <c r="C137"/>
  <c r="D136"/>
  <c r="C136"/>
  <c r="D135"/>
  <c r="H135" s="1"/>
  <c r="C135"/>
  <c r="D134"/>
  <c r="C134"/>
  <c r="D133"/>
  <c r="C133"/>
  <c r="D132"/>
  <c r="C132"/>
  <c r="D131"/>
  <c r="H131" s="1"/>
  <c r="C131"/>
  <c r="D130"/>
  <c r="C130"/>
  <c r="D129"/>
  <c r="C129"/>
  <c r="D128"/>
  <c r="C128"/>
  <c r="D127"/>
  <c r="H127" s="1"/>
  <c r="C127"/>
  <c r="D126"/>
  <c r="C126"/>
  <c r="D125"/>
  <c r="C125"/>
  <c r="D124"/>
  <c r="C124"/>
  <c r="D123"/>
  <c r="H123" s="1"/>
  <c r="C123"/>
  <c r="D122"/>
  <c r="H122" s="1"/>
  <c r="C122"/>
  <c r="G122" s="1"/>
  <c r="D121"/>
  <c r="C121"/>
  <c r="D120"/>
  <c r="D119"/>
  <c r="C119"/>
  <c r="D118"/>
  <c r="C118"/>
  <c r="D117"/>
  <c r="C117"/>
  <c r="D116"/>
  <c r="H116" s="1"/>
  <c r="C116"/>
  <c r="D115"/>
  <c r="C115"/>
  <c r="G115" s="1"/>
  <c r="D114"/>
  <c r="C114"/>
  <c r="D113"/>
  <c r="C113"/>
  <c r="D112"/>
  <c r="H112" s="1"/>
  <c r="C112"/>
  <c r="D111"/>
  <c r="C111"/>
  <c r="G111" s="1"/>
  <c r="D110"/>
  <c r="C110"/>
  <c r="D109"/>
  <c r="C109"/>
  <c r="D108"/>
  <c r="H108" s="1"/>
  <c r="C108"/>
  <c r="D107"/>
  <c r="C107"/>
  <c r="G107" s="1"/>
  <c r="D106"/>
  <c r="C106"/>
  <c r="D105"/>
  <c r="C105"/>
  <c r="D104"/>
  <c r="H104" s="1"/>
  <c r="C104"/>
  <c r="D103"/>
  <c r="C103"/>
  <c r="D101"/>
  <c r="H101" s="1"/>
  <c r="C101"/>
  <c r="D100"/>
  <c r="C100"/>
  <c r="D99"/>
  <c r="C99"/>
  <c r="D98"/>
  <c r="C98"/>
  <c r="D97"/>
  <c r="H97" s="1"/>
  <c r="C97"/>
  <c r="D96"/>
  <c r="C96"/>
  <c r="D95"/>
  <c r="C95"/>
  <c r="D94"/>
  <c r="C94"/>
  <c r="D93"/>
  <c r="C93"/>
  <c r="D92"/>
  <c r="C92"/>
  <c r="G91"/>
  <c r="D91"/>
  <c r="C91"/>
  <c r="H91" s="1"/>
  <c r="D90"/>
  <c r="C90"/>
  <c r="H90" s="1"/>
  <c r="D89"/>
  <c r="C89"/>
  <c r="G89" s="1"/>
  <c r="D88"/>
  <c r="C88"/>
  <c r="D87"/>
  <c r="C87"/>
  <c r="D86"/>
  <c r="C86"/>
  <c r="D85"/>
  <c r="C85"/>
  <c r="D84"/>
  <c r="C84"/>
  <c r="D83"/>
  <c r="C83"/>
  <c r="D82"/>
  <c r="C82"/>
  <c r="D81"/>
  <c r="C81"/>
  <c r="D80"/>
  <c r="C80"/>
  <c r="D79"/>
  <c r="C79"/>
  <c r="D77"/>
  <c r="C77"/>
  <c r="D76"/>
  <c r="C76"/>
  <c r="D75"/>
  <c r="C75"/>
  <c r="D74"/>
  <c r="C74"/>
  <c r="H74" s="1"/>
  <c r="D73"/>
  <c r="C73"/>
  <c r="D72"/>
  <c r="C72"/>
  <c r="D71"/>
  <c r="C71"/>
  <c r="H71" s="1"/>
  <c r="D70"/>
  <c r="C70"/>
  <c r="D69"/>
  <c r="C69"/>
  <c r="D68"/>
  <c r="C68"/>
  <c r="D67"/>
  <c r="C67"/>
  <c r="D66"/>
  <c r="C66"/>
  <c r="D65"/>
  <c r="C65"/>
  <c r="D64"/>
  <c r="C64"/>
  <c r="D63"/>
  <c r="C63"/>
  <c r="D62"/>
  <c r="C62"/>
  <c r="D61"/>
  <c r="C61"/>
  <c r="D60"/>
  <c r="C60"/>
  <c r="D59"/>
  <c r="C59"/>
  <c r="H59" s="1"/>
  <c r="D58"/>
  <c r="C58"/>
  <c r="G58" s="1"/>
  <c r="D57"/>
  <c r="C57"/>
  <c r="D56"/>
  <c r="C56"/>
  <c r="H56" s="1"/>
  <c r="D55"/>
  <c r="C55"/>
  <c r="H55" s="1"/>
  <c r="D54"/>
  <c r="C54"/>
  <c r="H54" s="1"/>
  <c r="D53"/>
  <c r="C53"/>
  <c r="H53" s="1"/>
  <c r="D52"/>
  <c r="C52"/>
  <c r="H52" s="1"/>
  <c r="D51"/>
  <c r="C51"/>
  <c r="H51" s="1"/>
  <c r="D50"/>
  <c r="C50"/>
  <c r="H50" s="1"/>
  <c r="D49"/>
  <c r="C49"/>
  <c r="D48"/>
  <c r="C48"/>
  <c r="H48" s="1"/>
  <c r="D47"/>
  <c r="C47"/>
  <c r="H47" s="1"/>
  <c r="D46"/>
  <c r="D45"/>
  <c r="C45"/>
  <c r="D44"/>
  <c r="C44"/>
  <c r="D43"/>
  <c r="C43"/>
  <c r="D42"/>
  <c r="C42"/>
  <c r="D41"/>
  <c r="C41"/>
  <c r="D40"/>
  <c r="D39"/>
  <c r="C39"/>
  <c r="D38"/>
  <c r="C38"/>
  <c r="D37"/>
  <c r="C37"/>
  <c r="H37" s="1"/>
  <c r="D36"/>
  <c r="C36"/>
  <c r="D35"/>
  <c r="C35"/>
  <c r="H35" s="1"/>
  <c r="D34"/>
  <c r="C34"/>
  <c r="H34" s="1"/>
  <c r="D33"/>
  <c r="C33"/>
  <c r="G33" s="1"/>
  <c r="D32"/>
  <c r="C32"/>
  <c r="D31"/>
  <c r="C31"/>
  <c r="D30"/>
  <c r="C30"/>
  <c r="D29"/>
  <c r="C29"/>
  <c r="D28"/>
  <c r="C28"/>
  <c r="D27"/>
  <c r="C27"/>
  <c r="D26"/>
  <c r="C26"/>
  <c r="D25"/>
  <c r="C25"/>
  <c r="D24"/>
  <c r="C24"/>
  <c r="D23"/>
  <c r="C23"/>
  <c r="G22"/>
  <c r="D22"/>
  <c r="C22"/>
  <c r="H22" s="1"/>
  <c r="D21"/>
  <c r="C21"/>
  <c r="D20"/>
  <c r="C20"/>
  <c r="H20" s="1"/>
  <c r="D19"/>
  <c r="C19"/>
  <c r="H19" s="1"/>
  <c r="D18"/>
  <c r="C18"/>
  <c r="D17"/>
  <c r="C17"/>
  <c r="D16"/>
  <c r="C16"/>
  <c r="D15"/>
  <c r="C15"/>
  <c r="D14"/>
  <c r="C14"/>
  <c r="D13"/>
  <c r="C13"/>
  <c r="D12"/>
  <c r="C12"/>
  <c r="D11"/>
  <c r="C11"/>
  <c r="D10"/>
  <c r="G10" s="1"/>
  <c r="C10"/>
  <c r="D9"/>
  <c r="C9"/>
  <c r="D8"/>
  <c r="C8"/>
  <c r="D7"/>
  <c r="C7"/>
  <c r="D6"/>
  <c r="C6"/>
  <c r="D5"/>
  <c r="C5"/>
  <c r="D4"/>
  <c r="C4"/>
  <c r="C3"/>
  <c r="G1579" l="1"/>
  <c r="E33" i="9"/>
  <c r="B33" s="1"/>
  <c r="G982" i="1"/>
  <c r="E143" i="9"/>
  <c r="B143" s="1"/>
  <c r="F261"/>
  <c r="F227"/>
  <c r="F652" i="4"/>
  <c r="G626" i="1"/>
  <c r="G628"/>
  <c r="G609"/>
  <c r="G606"/>
  <c r="G608"/>
  <c r="G605"/>
  <c r="F267" i="9"/>
  <c r="G599" i="1"/>
  <c r="G603"/>
  <c r="F265" i="9"/>
  <c r="G597" i="1"/>
  <c r="G598"/>
  <c r="F263" i="9"/>
  <c r="G592" i="1"/>
  <c r="F259" i="9"/>
  <c r="G587" i="1"/>
  <c r="G588"/>
  <c r="G590"/>
  <c r="F257" i="9"/>
  <c r="G586" i="1"/>
  <c r="G584"/>
  <c r="G585"/>
  <c r="G581"/>
  <c r="G582"/>
  <c r="G578"/>
  <c r="G575"/>
  <c r="G576"/>
  <c r="E529" i="4"/>
  <c r="F255" i="9"/>
  <c r="F253"/>
  <c r="F251"/>
  <c r="G519" i="1"/>
  <c r="G521"/>
  <c r="F249" i="9"/>
  <c r="G518" i="1"/>
  <c r="G516"/>
  <c r="G517"/>
  <c r="G513"/>
  <c r="G514"/>
  <c r="G512"/>
  <c r="G509"/>
  <c r="G510"/>
  <c r="G508"/>
  <c r="G507"/>
  <c r="G506"/>
  <c r="G504"/>
  <c r="G501"/>
  <c r="G502"/>
  <c r="G500"/>
  <c r="G496"/>
  <c r="G498"/>
  <c r="F247" i="9"/>
  <c r="G495" i="1"/>
  <c r="F245" i="9"/>
  <c r="G489" i="1"/>
  <c r="G493"/>
  <c r="F243" i="9"/>
  <c r="G488" i="1"/>
  <c r="F241" i="9"/>
  <c r="G484" i="1"/>
  <c r="G486"/>
  <c r="F239" i="9"/>
  <c r="G483" i="1"/>
  <c r="F237" i="9"/>
  <c r="G479" i="1"/>
  <c r="G481"/>
  <c r="F235" i="9"/>
  <c r="E420" i="4"/>
  <c r="G462" i="1"/>
  <c r="G460"/>
  <c r="G461"/>
  <c r="G459"/>
  <c r="G457"/>
  <c r="G458"/>
  <c r="G456"/>
  <c r="G453"/>
  <c r="G454"/>
  <c r="G455"/>
  <c r="G452"/>
  <c r="G451"/>
  <c r="G449"/>
  <c r="G450"/>
  <c r="G448"/>
  <c r="G446"/>
  <c r="G445"/>
  <c r="G444"/>
  <c r="G443"/>
  <c r="G441"/>
  <c r="G442"/>
  <c r="G436"/>
  <c r="G440"/>
  <c r="G439"/>
  <c r="G435"/>
  <c r="G434"/>
  <c r="G433"/>
  <c r="F233" i="9"/>
  <c r="F231"/>
  <c r="F229"/>
  <c r="G424" i="1"/>
  <c r="G425"/>
  <c r="G421"/>
  <c r="G423"/>
  <c r="G422"/>
  <c r="G420"/>
  <c r="G418"/>
  <c r="G415"/>
  <c r="G416"/>
  <c r="G417"/>
  <c r="F402" i="4"/>
  <c r="F391"/>
  <c r="F369"/>
  <c r="G357" i="1"/>
  <c r="E350" i="4"/>
  <c r="D345" i="1" s="1"/>
  <c r="D346"/>
  <c r="G351"/>
  <c r="G356"/>
  <c r="G350"/>
  <c r="G347"/>
  <c r="G349"/>
  <c r="G343"/>
  <c r="G344"/>
  <c r="G338"/>
  <c r="G336"/>
  <c r="G335"/>
  <c r="G333"/>
  <c r="G330"/>
  <c r="G328"/>
  <c r="G325"/>
  <c r="G324"/>
  <c r="G323"/>
  <c r="G321"/>
  <c r="G322"/>
  <c r="G320"/>
  <c r="G312"/>
  <c r="G314"/>
  <c r="G311"/>
  <c r="G307"/>
  <c r="G309"/>
  <c r="F312" i="4"/>
  <c r="G291" i="1"/>
  <c r="G281"/>
  <c r="G283"/>
  <c r="G284"/>
  <c r="G279"/>
  <c r="G278"/>
  <c r="G275"/>
  <c r="G277"/>
  <c r="G274"/>
  <c r="G273"/>
  <c r="G272"/>
  <c r="G269"/>
  <c r="G270"/>
  <c r="G268"/>
  <c r="G267"/>
  <c r="G266"/>
  <c r="E263" i="4"/>
  <c r="D259" i="1" s="1"/>
  <c r="H259" s="1"/>
  <c r="G264"/>
  <c r="G265"/>
  <c r="G263"/>
  <c r="G259"/>
  <c r="G260"/>
  <c r="G262"/>
  <c r="F259" i="4"/>
  <c r="E224"/>
  <c r="D220" i="1" s="1"/>
  <c r="G219"/>
  <c r="G218"/>
  <c r="G212"/>
  <c r="G214"/>
  <c r="G206"/>
  <c r="G209"/>
  <c r="F210" i="4"/>
  <c r="G205" i="1"/>
  <c r="G204"/>
  <c r="G203"/>
  <c r="G201"/>
  <c r="G200"/>
  <c r="G198"/>
  <c r="G199"/>
  <c r="G197"/>
  <c r="G193"/>
  <c r="G190"/>
  <c r="G178"/>
  <c r="G170"/>
  <c r="F153" i="4"/>
  <c r="E152"/>
  <c r="D148" i="1" s="1"/>
  <c r="G134"/>
  <c r="G130"/>
  <c r="G119"/>
  <c r="E106" i="4"/>
  <c r="D102" i="1" s="1"/>
  <c r="G100"/>
  <c r="F91" i="4"/>
  <c r="H86" i="1"/>
  <c r="H85"/>
  <c r="H84"/>
  <c r="H83"/>
  <c r="H79"/>
  <c r="H81"/>
  <c r="H80"/>
  <c r="F83" i="4"/>
  <c r="H73" i="1"/>
  <c r="H70"/>
  <c r="G72"/>
  <c r="H69"/>
  <c r="H67"/>
  <c r="H68"/>
  <c r="H66"/>
  <c r="H64"/>
  <c r="H65"/>
  <c r="H63"/>
  <c r="H61"/>
  <c r="H62"/>
  <c r="H60"/>
  <c r="H57"/>
  <c r="H49"/>
  <c r="H39"/>
  <c r="H36"/>
  <c r="G38"/>
  <c r="F215" i="9"/>
  <c r="F29" i="4"/>
  <c r="H21" i="1"/>
  <c r="G18"/>
  <c r="H10"/>
  <c r="H9"/>
  <c r="G8"/>
  <c r="F8" i="4"/>
  <c r="H411" i="1"/>
  <c r="H637"/>
  <c r="F643" i="4"/>
  <c r="E644"/>
  <c r="D638" i="1" s="1"/>
  <c r="H638" s="1"/>
  <c r="F364" i="4"/>
  <c r="F264"/>
  <c r="F240"/>
  <c r="G211" i="1"/>
  <c r="G215"/>
  <c r="G217"/>
  <c r="F219" i="4"/>
  <c r="F225" i="9"/>
  <c r="F188" i="4"/>
  <c r="F223" i="9"/>
  <c r="G182" i="1"/>
  <c r="F221" i="9"/>
  <c r="F219"/>
  <c r="E163" i="4"/>
  <c r="D159" i="1" s="1"/>
  <c r="H159" s="1"/>
  <c r="F177" i="4"/>
  <c r="G174" i="1"/>
  <c r="G166"/>
  <c r="F169" i="4"/>
  <c r="G162" i="1"/>
  <c r="F164" i="4"/>
  <c r="F159"/>
  <c r="G126" i="1"/>
  <c r="F120" i="4"/>
  <c r="F217" i="9"/>
  <c r="G103" i="1"/>
  <c r="H87"/>
  <c r="H88"/>
  <c r="H82"/>
  <c r="E7" i="4"/>
  <c r="D3" i="1" s="1"/>
  <c r="F23" i="4"/>
  <c r="H3" i="1"/>
  <c r="H4"/>
  <c r="H5"/>
  <c r="E27" i="9"/>
  <c r="B27" s="1"/>
  <c r="E287"/>
  <c r="B287" s="1"/>
  <c r="E297"/>
  <c r="B297" s="1"/>
  <c r="H107" i="1"/>
  <c r="H119"/>
  <c r="H126"/>
  <c r="H130"/>
  <c r="H134"/>
  <c r="H138"/>
  <c r="H142"/>
  <c r="H146"/>
  <c r="H150"/>
  <c r="H154"/>
  <c r="H158"/>
  <c r="H162"/>
  <c r="H166"/>
  <c r="H170"/>
  <c r="H174"/>
  <c r="H178"/>
  <c r="H182"/>
  <c r="H186"/>
  <c r="H190"/>
  <c r="H193"/>
  <c r="G5"/>
  <c r="G74"/>
  <c r="H100"/>
  <c r="H103"/>
  <c r="H111"/>
  <c r="H115"/>
  <c r="H6"/>
  <c r="H7"/>
  <c r="G7"/>
  <c r="G11"/>
  <c r="H12"/>
  <c r="H13"/>
  <c r="G14"/>
  <c r="G15"/>
  <c r="H16"/>
  <c r="H17"/>
  <c r="G17"/>
  <c r="G23"/>
  <c r="H24"/>
  <c r="H25"/>
  <c r="H26"/>
  <c r="H27"/>
  <c r="H28"/>
  <c r="H29"/>
  <c r="G30"/>
  <c r="H31"/>
  <c r="H32"/>
  <c r="G32"/>
  <c r="H41"/>
  <c r="H42"/>
  <c r="G43"/>
  <c r="G44"/>
  <c r="G45"/>
  <c r="G75"/>
  <c r="H76"/>
  <c r="H77"/>
  <c r="H92"/>
  <c r="H93"/>
  <c r="H94"/>
  <c r="H95"/>
  <c r="G96"/>
  <c r="G98"/>
  <c r="H98"/>
  <c r="H99"/>
  <c r="G105"/>
  <c r="H105"/>
  <c r="H106"/>
  <c r="G109"/>
  <c r="H109"/>
  <c r="H110"/>
  <c r="G113"/>
  <c r="H113"/>
  <c r="H114"/>
  <c r="G117"/>
  <c r="H117"/>
  <c r="H118"/>
  <c r="H121"/>
  <c r="G124"/>
  <c r="H124"/>
  <c r="H125"/>
  <c r="G128"/>
  <c r="H128"/>
  <c r="H129"/>
  <c r="G132"/>
  <c r="H132"/>
  <c r="H133"/>
  <c r="G136"/>
  <c r="H136"/>
  <c r="H137"/>
  <c r="G140"/>
  <c r="H140"/>
  <c r="H141"/>
  <c r="G144"/>
  <c r="H144"/>
  <c r="H145"/>
  <c r="H149"/>
  <c r="G152"/>
  <c r="H152"/>
  <c r="H153"/>
  <c r="G156"/>
  <c r="H156"/>
  <c r="H157"/>
  <c r="G160"/>
  <c r="H160"/>
  <c r="H161"/>
  <c r="G164"/>
  <c r="H164"/>
  <c r="H165"/>
  <c r="G168"/>
  <c r="H168"/>
  <c r="H169"/>
  <c r="G172"/>
  <c r="H172"/>
  <c r="H173"/>
  <c r="G176"/>
  <c r="H176"/>
  <c r="H177"/>
  <c r="G180"/>
  <c r="H180"/>
  <c r="H181"/>
  <c r="G184"/>
  <c r="H184"/>
  <c r="H185"/>
  <c r="G188"/>
  <c r="H188"/>
  <c r="H189"/>
  <c r="G195"/>
  <c r="H195"/>
  <c r="H196"/>
  <c r="H197"/>
  <c r="H198"/>
  <c r="H199"/>
  <c r="H200"/>
  <c r="H201"/>
  <c r="H202"/>
  <c r="H203"/>
  <c r="H204"/>
  <c r="H205"/>
  <c r="H206"/>
  <c r="H207"/>
  <c r="H208"/>
  <c r="H209"/>
  <c r="H210"/>
  <c r="H211"/>
  <c r="H212"/>
  <c r="H213"/>
  <c r="H214"/>
  <c r="H215"/>
  <c r="H216"/>
  <c r="H217"/>
  <c r="H218"/>
  <c r="H219"/>
  <c r="G221"/>
  <c r="G222"/>
  <c r="G223"/>
  <c r="G224"/>
  <c r="G225"/>
  <c r="G226"/>
  <c r="G227"/>
  <c r="G228"/>
  <c r="G229"/>
  <c r="G230"/>
  <c r="G231"/>
  <c r="G232"/>
  <c r="G233"/>
  <c r="G234"/>
  <c r="G235"/>
  <c r="G236"/>
  <c r="G237"/>
  <c r="G238"/>
  <c r="G239"/>
  <c r="G240"/>
  <c r="G241"/>
  <c r="G242"/>
  <c r="G243"/>
  <c r="G244"/>
  <c r="G245"/>
  <c r="G246"/>
  <c r="G247"/>
  <c r="H249"/>
  <c r="H250"/>
  <c r="H251"/>
  <c r="H252"/>
  <c r="H253"/>
  <c r="H254"/>
  <c r="H255"/>
  <c r="H256"/>
  <c r="H257"/>
  <c r="H258"/>
  <c r="H260"/>
  <c r="H261"/>
  <c r="H262"/>
  <c r="H263"/>
  <c r="H264"/>
  <c r="H265"/>
  <c r="H266"/>
  <c r="H267"/>
  <c r="H268"/>
  <c r="H269"/>
  <c r="H270"/>
  <c r="H271"/>
  <c r="H272"/>
  <c r="H273"/>
  <c r="H274"/>
  <c r="H275"/>
  <c r="H276"/>
  <c r="H277"/>
  <c r="H278"/>
  <c r="H279"/>
  <c r="H280"/>
  <c r="H281"/>
  <c r="H282"/>
  <c r="H283"/>
  <c r="H284"/>
  <c r="H288"/>
  <c r="H289"/>
  <c r="H290"/>
  <c r="H291"/>
  <c r="H292"/>
  <c r="G295"/>
  <c r="G296"/>
  <c r="G297"/>
  <c r="G298"/>
  <c r="G299"/>
  <c r="G300"/>
  <c r="G301"/>
  <c r="G302"/>
  <c r="G303"/>
  <c r="G304"/>
  <c r="G305"/>
  <c r="H307"/>
  <c r="H308"/>
  <c r="H309"/>
  <c r="H310"/>
  <c r="H311"/>
  <c r="H312"/>
  <c r="H313"/>
  <c r="H314"/>
  <c r="H315"/>
  <c r="H316"/>
  <c r="H317"/>
  <c r="H318"/>
  <c r="H319"/>
  <c r="H320"/>
  <c r="H321"/>
  <c r="H322"/>
  <c r="H323"/>
  <c r="H324"/>
  <c r="H325"/>
  <c r="H326"/>
  <c r="H327"/>
  <c r="H328"/>
  <c r="H329"/>
  <c r="H330"/>
  <c r="H331"/>
  <c r="H332"/>
  <c r="H333"/>
  <c r="H334"/>
  <c r="H335"/>
  <c r="H336"/>
  <c r="H337"/>
  <c r="H338"/>
  <c r="H339"/>
  <c r="H340"/>
  <c r="H341"/>
  <c r="H342"/>
  <c r="H343"/>
  <c r="H344"/>
  <c r="H347"/>
  <c r="H348"/>
  <c r="H349"/>
  <c r="H350"/>
  <c r="H351"/>
  <c r="H352"/>
  <c r="H353"/>
  <c r="H354"/>
  <c r="H355"/>
  <c r="H356"/>
  <c r="H357"/>
  <c r="G359"/>
  <c r="G360"/>
  <c r="G361"/>
  <c r="G362"/>
  <c r="G363"/>
  <c r="G364"/>
  <c r="G365"/>
  <c r="G366"/>
  <c r="G367"/>
  <c r="G368"/>
  <c r="G369"/>
  <c r="G370"/>
  <c r="G371"/>
  <c r="G372"/>
  <c r="G373"/>
  <c r="G374"/>
  <c r="G375"/>
  <c r="G376"/>
  <c r="G377"/>
  <c r="G378"/>
  <c r="G379"/>
  <c r="G380"/>
  <c r="G381"/>
  <c r="G382"/>
  <c r="G383"/>
  <c r="G384"/>
  <c r="G385"/>
  <c r="G386"/>
  <c r="G387"/>
  <c r="G388"/>
  <c r="G389"/>
  <c r="G390"/>
  <c r="G391"/>
  <c r="G392"/>
  <c r="G393"/>
  <c r="G394"/>
  <c r="G395"/>
  <c r="G396"/>
  <c r="G397"/>
  <c r="G398"/>
  <c r="G399"/>
  <c r="G400"/>
  <c r="G401"/>
  <c r="G404"/>
  <c r="G405"/>
  <c r="G406"/>
  <c r="G411"/>
  <c r="G412"/>
  <c r="G413"/>
  <c r="H415"/>
  <c r="H416"/>
  <c r="H417"/>
  <c r="H418"/>
  <c r="H419"/>
  <c r="H420"/>
  <c r="H421"/>
  <c r="H422"/>
  <c r="H423"/>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G467"/>
  <c r="G468"/>
  <c r="G469"/>
  <c r="G470"/>
  <c r="G471"/>
  <c r="G472"/>
  <c r="G473"/>
  <c r="G474"/>
  <c r="G475"/>
  <c r="G476"/>
  <c r="G477"/>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G524"/>
  <c r="G525"/>
  <c r="G526"/>
  <c r="G527"/>
  <c r="G528"/>
  <c r="G529"/>
  <c r="G530"/>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1308"/>
  <c r="H1308"/>
  <c r="H993"/>
  <c r="H994"/>
  <c r="H995"/>
  <c r="H996"/>
  <c r="H997"/>
  <c r="H998"/>
  <c r="H999"/>
  <c r="H1000"/>
  <c r="H1001"/>
  <c r="H1002"/>
  <c r="H1003"/>
  <c r="G1252"/>
  <c r="G1253"/>
  <c r="G1254"/>
  <c r="G1255"/>
  <c r="G1256"/>
  <c r="G1257"/>
  <c r="G1258"/>
  <c r="G1259"/>
  <c r="G1260"/>
  <c r="G1261"/>
  <c r="G1262"/>
  <c r="G1264"/>
  <c r="H1264"/>
  <c r="H1265"/>
  <c r="G1268"/>
  <c r="H1268"/>
  <c r="H1269"/>
  <c r="G1272"/>
  <c r="H1272"/>
  <c r="H1273"/>
  <c r="G1276"/>
  <c r="H1276"/>
  <c r="H1277"/>
  <c r="G1280"/>
  <c r="H1280"/>
  <c r="H1281"/>
  <c r="G1284"/>
  <c r="H1284"/>
  <c r="H1285"/>
  <c r="G1288"/>
  <c r="H1288"/>
  <c r="H1289"/>
  <c r="G1292"/>
  <c r="H1292"/>
  <c r="H1293"/>
  <c r="G1296"/>
  <c r="H1296"/>
  <c r="H1297"/>
  <c r="G1300"/>
  <c r="H1300"/>
  <c r="H1301"/>
  <c r="G1304"/>
  <c r="H1304"/>
  <c r="H1305"/>
  <c r="H1310"/>
  <c r="H1318"/>
  <c r="H1326"/>
  <c r="H1334"/>
  <c r="H1342"/>
  <c r="H1350"/>
  <c r="H1358"/>
  <c r="H1366"/>
  <c r="G570"/>
  <c r="G571"/>
  <c r="G572"/>
  <c r="G573"/>
  <c r="H575"/>
  <c r="H576"/>
  <c r="H577"/>
  <c r="H578"/>
  <c r="H579"/>
  <c r="H580"/>
  <c r="H581"/>
  <c r="H582"/>
  <c r="H583"/>
  <c r="H584"/>
  <c r="H585"/>
  <c r="H586"/>
  <c r="H587"/>
  <c r="H588"/>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G631"/>
  <c r="G632"/>
  <c r="G637"/>
  <c r="G638"/>
  <c r="G641"/>
  <c r="G642"/>
  <c r="G643"/>
  <c r="G644"/>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G682"/>
  <c r="G683"/>
  <c r="G684"/>
  <c r="G685"/>
  <c r="G686"/>
  <c r="G687"/>
  <c r="G688"/>
  <c r="G689"/>
  <c r="G690"/>
  <c r="G691"/>
  <c r="G692"/>
  <c r="G693"/>
  <c r="G694"/>
  <c r="G695"/>
  <c r="G696"/>
  <c r="G697"/>
  <c r="G698"/>
  <c r="G699"/>
  <c r="G700"/>
  <c r="G701"/>
  <c r="G702"/>
  <c r="G703"/>
  <c r="G704"/>
  <c r="G705"/>
  <c r="G706"/>
  <c r="G707"/>
  <c r="G708"/>
  <c r="G709"/>
  <c r="G710"/>
  <c r="G711"/>
  <c r="G712"/>
  <c r="G713"/>
  <c r="G714"/>
  <c r="G715"/>
  <c r="G716"/>
  <c r="G717"/>
  <c r="G718"/>
  <c r="G719"/>
  <c r="G720"/>
  <c r="G721"/>
  <c r="G722"/>
  <c r="G723"/>
  <c r="G724"/>
  <c r="G725"/>
  <c r="G726"/>
  <c r="G727"/>
  <c r="G728"/>
  <c r="G729"/>
  <c r="G730"/>
  <c r="G731"/>
  <c r="G732"/>
  <c r="G733"/>
  <c r="G734"/>
  <c r="G735"/>
  <c r="G736"/>
  <c r="G737"/>
  <c r="G738"/>
  <c r="G739"/>
  <c r="G740"/>
  <c r="G741"/>
  <c r="G742"/>
  <c r="G743"/>
  <c r="G744"/>
  <c r="G745"/>
  <c r="G746"/>
  <c r="G747"/>
  <c r="G748"/>
  <c r="G749"/>
  <c r="G750"/>
  <c r="G751"/>
  <c r="G752"/>
  <c r="G753"/>
  <c r="G754"/>
  <c r="G755"/>
  <c r="G756"/>
  <c r="G757"/>
  <c r="G758"/>
  <c r="G759"/>
  <c r="G760"/>
  <c r="G761"/>
  <c r="G762"/>
  <c r="G763"/>
  <c r="G764"/>
  <c r="G765"/>
  <c r="G766"/>
  <c r="G767"/>
  <c r="G768"/>
  <c r="G769"/>
  <c r="G770"/>
  <c r="G771"/>
  <c r="G772"/>
  <c r="G773"/>
  <c r="G774"/>
  <c r="G775"/>
  <c r="G776"/>
  <c r="G777"/>
  <c r="G778"/>
  <c r="G779"/>
  <c r="G780"/>
  <c r="G781"/>
  <c r="G782"/>
  <c r="G783"/>
  <c r="G784"/>
  <c r="G785"/>
  <c r="G786"/>
  <c r="G787"/>
  <c r="G788"/>
  <c r="G789"/>
  <c r="G790"/>
  <c r="G791"/>
  <c r="G792"/>
  <c r="G793"/>
  <c r="G794"/>
  <c r="G795"/>
  <c r="G796"/>
  <c r="G797"/>
  <c r="G798"/>
  <c r="G799"/>
  <c r="G800"/>
  <c r="G801"/>
  <c r="G802"/>
  <c r="G803"/>
  <c r="G804"/>
  <c r="G805"/>
  <c r="G806"/>
  <c r="G807"/>
  <c r="G808"/>
  <c r="G809"/>
  <c r="G810"/>
  <c r="G811"/>
  <c r="G812"/>
  <c r="G813"/>
  <c r="G814"/>
  <c r="G815"/>
  <c r="G816"/>
  <c r="G817"/>
  <c r="G818"/>
  <c r="G819"/>
  <c r="G820"/>
  <c r="G821"/>
  <c r="G822"/>
  <c r="G823"/>
  <c r="G824"/>
  <c r="G825"/>
  <c r="G826"/>
  <c r="G827"/>
  <c r="G828"/>
  <c r="G829"/>
  <c r="G830"/>
  <c r="G831"/>
  <c r="G832"/>
  <c r="G833"/>
  <c r="G834"/>
  <c r="G835"/>
  <c r="G836"/>
  <c r="G837"/>
  <c r="G838"/>
  <c r="G839"/>
  <c r="G840"/>
  <c r="G841"/>
  <c r="G842"/>
  <c r="G843"/>
  <c r="G844"/>
  <c r="G845"/>
  <c r="G846"/>
  <c r="G847"/>
  <c r="G848"/>
  <c r="G849"/>
  <c r="G850"/>
  <c r="G851"/>
  <c r="G852"/>
  <c r="G853"/>
  <c r="G854"/>
  <c r="G855"/>
  <c r="G856"/>
  <c r="G857"/>
  <c r="G858"/>
  <c r="G859"/>
  <c r="G860"/>
  <c r="G861"/>
  <c r="G862"/>
  <c r="G863"/>
  <c r="G864"/>
  <c r="G865"/>
  <c r="G866"/>
  <c r="G867"/>
  <c r="G868"/>
  <c r="G869"/>
  <c r="G870"/>
  <c r="G871"/>
  <c r="G872"/>
  <c r="G873"/>
  <c r="G874"/>
  <c r="G875"/>
  <c r="G876"/>
  <c r="G877"/>
  <c r="G878"/>
  <c r="G879"/>
  <c r="G880"/>
  <c r="G881"/>
  <c r="G882"/>
  <c r="G883"/>
  <c r="G884"/>
  <c r="G885"/>
  <c r="G886"/>
  <c r="G887"/>
  <c r="G888"/>
  <c r="G889"/>
  <c r="G890"/>
  <c r="G891"/>
  <c r="G892"/>
  <c r="G893"/>
  <c r="G894"/>
  <c r="G895"/>
  <c r="G896"/>
  <c r="G897"/>
  <c r="G898"/>
  <c r="G899"/>
  <c r="G900"/>
  <c r="G901"/>
  <c r="G902"/>
  <c r="G903"/>
  <c r="G904"/>
  <c r="G905"/>
  <c r="G906"/>
  <c r="G907"/>
  <c r="G908"/>
  <c r="G909"/>
  <c r="G910"/>
  <c r="G911"/>
  <c r="G912"/>
  <c r="G913"/>
  <c r="G914"/>
  <c r="G915"/>
  <c r="G916"/>
  <c r="G917"/>
  <c r="G918"/>
  <c r="G919"/>
  <c r="G920"/>
  <c r="G921"/>
  <c r="G922"/>
  <c r="G923"/>
  <c r="G924"/>
  <c r="G925"/>
  <c r="G926"/>
  <c r="G927"/>
  <c r="G928"/>
  <c r="G929"/>
  <c r="G930"/>
  <c r="G931"/>
  <c r="G932"/>
  <c r="G933"/>
  <c r="G934"/>
  <c r="G935"/>
  <c r="G936"/>
  <c r="G937"/>
  <c r="G938"/>
  <c r="G939"/>
  <c r="G940"/>
  <c r="G941"/>
  <c r="G942"/>
  <c r="G943"/>
  <c r="G944"/>
  <c r="G945"/>
  <c r="G946"/>
  <c r="G947"/>
  <c r="G948"/>
  <c r="G949"/>
  <c r="G950"/>
  <c r="G951"/>
  <c r="G952"/>
  <c r="G953"/>
  <c r="G954"/>
  <c r="G955"/>
  <c r="G956"/>
  <c r="G957"/>
  <c r="G958"/>
  <c r="G959"/>
  <c r="G960"/>
  <c r="G961"/>
  <c r="G962"/>
  <c r="G963"/>
  <c r="G964"/>
  <c r="G965"/>
  <c r="G966"/>
  <c r="G967"/>
  <c r="G968"/>
  <c r="G969"/>
  <c r="G970"/>
  <c r="G971"/>
  <c r="G972"/>
  <c r="G973"/>
  <c r="G974"/>
  <c r="G975"/>
  <c r="G976"/>
  <c r="G977"/>
  <c r="G978"/>
  <c r="G979"/>
  <c r="G980"/>
  <c r="G981"/>
  <c r="H986"/>
  <c r="H987"/>
  <c r="H988"/>
  <c r="H989"/>
  <c r="H1009"/>
  <c r="H1010"/>
  <c r="H1011"/>
  <c r="H1012"/>
  <c r="H1013"/>
  <c r="H1014"/>
  <c r="H1015"/>
  <c r="H1016"/>
  <c r="H1017"/>
  <c r="H1018"/>
  <c r="H1019"/>
  <c r="H1020"/>
  <c r="H1021"/>
  <c r="H1022"/>
  <c r="H1023"/>
  <c r="H1024"/>
  <c r="H1025"/>
  <c r="H1026"/>
  <c r="H1027"/>
  <c r="H1028"/>
  <c r="H1029"/>
  <c r="H1030"/>
  <c r="H1031"/>
  <c r="H1032"/>
  <c r="H1033"/>
  <c r="H1034"/>
  <c r="H1035"/>
  <c r="H1036"/>
  <c r="H1037"/>
  <c r="H1038"/>
  <c r="H1039"/>
  <c r="H1040"/>
  <c r="H1041"/>
  <c r="H1042"/>
  <c r="H1043"/>
  <c r="H1044"/>
  <c r="H1045"/>
  <c r="H1047"/>
  <c r="H1048"/>
  <c r="H1049"/>
  <c r="H1050"/>
  <c r="H1051"/>
  <c r="H1052"/>
  <c r="H1053"/>
  <c r="H1054"/>
  <c r="H1055"/>
  <c r="H1066"/>
  <c r="H1067"/>
  <c r="H1068"/>
  <c r="H1069"/>
  <c r="H1070"/>
  <c r="H1071"/>
  <c r="H1072"/>
  <c r="H1073"/>
  <c r="H1074"/>
  <c r="H1075"/>
  <c r="H1076"/>
  <c r="H1077"/>
  <c r="H1078"/>
  <c r="H1079"/>
  <c r="H1080"/>
  <c r="H1081"/>
  <c r="H1082"/>
  <c r="H1083"/>
  <c r="H1084"/>
  <c r="H1085"/>
  <c r="H1086"/>
  <c r="H1087"/>
  <c r="H1088"/>
  <c r="H1089"/>
  <c r="H1090"/>
  <c r="H1091"/>
  <c r="H1092"/>
  <c r="H1093"/>
  <c r="H1094"/>
  <c r="H1095"/>
  <c r="H1113"/>
  <c r="H1114"/>
  <c r="H1115"/>
  <c r="H1116"/>
  <c r="H1117"/>
  <c r="H1118"/>
  <c r="H1119"/>
  <c r="H1120"/>
  <c r="H1121"/>
  <c r="H1122"/>
  <c r="H1123"/>
  <c r="H1266"/>
  <c r="H1270"/>
  <c r="H1274"/>
  <c r="H1278"/>
  <c r="H1282"/>
  <c r="H1286"/>
  <c r="H1290"/>
  <c r="H1294"/>
  <c r="H1298"/>
  <c r="H1302"/>
  <c r="H1306"/>
  <c r="H1314"/>
  <c r="H1322"/>
  <c r="H1330"/>
  <c r="H1338"/>
  <c r="H1346"/>
  <c r="H1354"/>
  <c r="H1362"/>
  <c r="H1370"/>
  <c r="H1374"/>
  <c r="H1378"/>
  <c r="H1382"/>
  <c r="H1386"/>
  <c r="H1390"/>
  <c r="H1394"/>
  <c r="H1398"/>
  <c r="H1402"/>
  <c r="H1406"/>
  <c r="H1410"/>
  <c r="H1414"/>
  <c r="H1418"/>
  <c r="H1422"/>
  <c r="H1426"/>
  <c r="H1430"/>
  <c r="H1434"/>
  <c r="H1437"/>
  <c r="H1440"/>
  <c r="I1440" s="1"/>
  <c r="H1442"/>
  <c r="I1442" s="1"/>
  <c r="H1444"/>
  <c r="I1444" s="1"/>
  <c r="F269" i="9"/>
  <c r="B269" s="1"/>
  <c r="F271"/>
  <c r="E285"/>
  <c r="B285" s="1"/>
  <c r="E291"/>
  <c r="B291" s="1"/>
  <c r="E295"/>
  <c r="B295" s="1"/>
  <c r="E299"/>
  <c r="B299" s="1"/>
  <c r="E303"/>
  <c r="B303" s="1"/>
  <c r="H1309" i="1"/>
  <c r="G1312"/>
  <c r="H1312"/>
  <c r="H1313"/>
  <c r="G1316"/>
  <c r="H1316"/>
  <c r="H1317"/>
  <c r="G1320"/>
  <c r="H1320"/>
  <c r="H1321"/>
  <c r="G1324"/>
  <c r="H1324"/>
  <c r="H1325"/>
  <c r="G1328"/>
  <c r="H1328"/>
  <c r="H1329"/>
  <c r="G1332"/>
  <c r="H1332"/>
  <c r="H1333"/>
  <c r="G1336"/>
  <c r="H1336"/>
  <c r="H1337"/>
  <c r="G1340"/>
  <c r="H1340"/>
  <c r="H1341"/>
  <c r="G1344"/>
  <c r="H1344"/>
  <c r="H1345"/>
  <c r="G1348"/>
  <c r="H1348"/>
  <c r="H1349"/>
  <c r="G1352"/>
  <c r="H1352"/>
  <c r="H1353"/>
  <c r="G1356"/>
  <c r="H1356"/>
  <c r="H1357"/>
  <c r="G1360"/>
  <c r="H1360"/>
  <c r="H1361"/>
  <c r="G1364"/>
  <c r="H1364"/>
  <c r="H1365"/>
  <c r="G1368"/>
  <c r="H1368"/>
  <c r="H1369"/>
  <c r="G1372"/>
  <c r="H1372"/>
  <c r="H1373"/>
  <c r="G1376"/>
  <c r="H1376"/>
  <c r="H1377"/>
  <c r="G1380"/>
  <c r="H1380"/>
  <c r="H1381"/>
  <c r="G1384"/>
  <c r="H1384"/>
  <c r="H1385"/>
  <c r="G1388"/>
  <c r="H1388"/>
  <c r="H1389"/>
  <c r="G1392"/>
  <c r="H1392"/>
  <c r="H1393"/>
  <c r="G1396"/>
  <c r="H1396"/>
  <c r="H1397"/>
  <c r="G1400"/>
  <c r="H1400"/>
  <c r="H1401"/>
  <c r="G1404"/>
  <c r="H1404"/>
  <c r="H1405"/>
  <c r="G1408"/>
  <c r="H1408"/>
  <c r="H1409"/>
  <c r="G1412"/>
  <c r="H1412"/>
  <c r="H1413"/>
  <c r="G1416"/>
  <c r="H1416"/>
  <c r="H1417"/>
  <c r="G1420"/>
  <c r="H1420"/>
  <c r="H1421"/>
  <c r="G1424"/>
  <c r="H1424"/>
  <c r="H1425"/>
  <c r="G1428"/>
  <c r="H1428"/>
  <c r="H1429"/>
  <c r="G1432"/>
  <c r="H1432"/>
  <c r="H1433"/>
  <c r="H1436"/>
  <c r="G1439"/>
  <c r="H1439"/>
  <c r="J1440"/>
  <c r="G1441"/>
  <c r="I1441" s="1"/>
  <c r="H1441"/>
  <c r="J1442"/>
  <c r="G1443"/>
  <c r="H1443"/>
  <c r="J1444"/>
  <c r="J1445"/>
  <c r="H1445"/>
  <c r="G1481"/>
  <c r="H1482"/>
  <c r="G1483"/>
  <c r="H1484"/>
  <c r="G1485"/>
  <c r="H1486"/>
  <c r="G1487"/>
  <c r="H1488"/>
  <c r="G1489"/>
  <c r="H1490"/>
  <c r="G1491"/>
  <c r="H1492"/>
  <c r="G1493"/>
  <c r="H1494"/>
  <c r="G1495"/>
  <c r="H1496"/>
  <c r="G1497"/>
  <c r="H1498"/>
  <c r="G1499"/>
  <c r="H1500"/>
  <c r="G1501"/>
  <c r="H1502"/>
  <c r="G1503"/>
  <c r="H1504"/>
  <c r="G1505"/>
  <c r="H1506"/>
  <c r="G1507"/>
  <c r="H1508"/>
  <c r="G1509"/>
  <c r="H1510"/>
  <c r="G1511"/>
  <c r="H1512"/>
  <c r="G1513"/>
  <c r="H1514"/>
  <c r="G1515"/>
  <c r="H1516"/>
  <c r="G1521"/>
  <c r="G1525"/>
  <c r="G1529"/>
  <c r="G1533"/>
  <c r="G1537"/>
  <c r="G1541"/>
  <c r="G1545"/>
  <c r="G1549"/>
  <c r="G1553"/>
  <c r="G1557"/>
  <c r="G1561"/>
  <c r="G1565"/>
  <c r="G1569"/>
  <c r="G1573"/>
  <c r="G1577"/>
  <c r="E24" i="9"/>
  <c r="B24" s="1"/>
  <c r="E28"/>
  <c r="B28" s="1"/>
  <c r="E32"/>
  <c r="B32" s="1"/>
  <c r="E36"/>
  <c r="B36" s="1"/>
  <c r="E40"/>
  <c r="B40" s="1"/>
  <c r="E44"/>
  <c r="B44" s="1"/>
  <c r="E48"/>
  <c r="B48" s="1"/>
  <c r="E52"/>
  <c r="B52" s="1"/>
  <c r="E56"/>
  <c r="B56" s="1"/>
  <c r="E60"/>
  <c r="B60" s="1"/>
  <c r="E64"/>
  <c r="B64" s="1"/>
  <c r="E68"/>
  <c r="B68" s="1"/>
  <c r="E72"/>
  <c r="B72" s="1"/>
  <c r="E76"/>
  <c r="B76" s="1"/>
  <c r="E80"/>
  <c r="B80" s="1"/>
  <c r="E84"/>
  <c r="B84" s="1"/>
  <c r="E88"/>
  <c r="B88" s="1"/>
  <c r="E92"/>
  <c r="B92" s="1"/>
  <c r="E147"/>
  <c r="B147" s="1"/>
  <c r="E151"/>
  <c r="B151" s="1"/>
  <c r="E155"/>
  <c r="B155" s="1"/>
  <c r="E159"/>
  <c r="B159" s="1"/>
  <c r="B263"/>
  <c r="B265"/>
  <c r="B267"/>
  <c r="B271"/>
  <c r="G3" i="1"/>
  <c r="G4"/>
  <c r="G6"/>
  <c r="G9"/>
  <c r="G12"/>
  <c r="G13"/>
  <c r="G16"/>
  <c r="G19"/>
  <c r="G20"/>
  <c r="G21"/>
  <c r="G24"/>
  <c r="G25"/>
  <c r="G26"/>
  <c r="G27"/>
  <c r="G28"/>
  <c r="G29"/>
  <c r="G31"/>
  <c r="G34"/>
  <c r="G35"/>
  <c r="G36"/>
  <c r="G37"/>
  <c r="G39"/>
  <c r="G41"/>
  <c r="G42"/>
  <c r="G47"/>
  <c r="G48"/>
  <c r="G49"/>
  <c r="G50"/>
  <c r="G51"/>
  <c r="G52"/>
  <c r="G53"/>
  <c r="G54"/>
  <c r="G55"/>
  <c r="G56"/>
  <c r="G57"/>
  <c r="G59"/>
  <c r="G60"/>
  <c r="G61"/>
  <c r="G62"/>
  <c r="G63"/>
  <c r="G64"/>
  <c r="G65"/>
  <c r="G66"/>
  <c r="G67"/>
  <c r="G68"/>
  <c r="G69"/>
  <c r="G70"/>
  <c r="G71"/>
  <c r="G73"/>
  <c r="G76"/>
  <c r="G77"/>
  <c r="G79"/>
  <c r="G80"/>
  <c r="G81"/>
  <c r="G82"/>
  <c r="G83"/>
  <c r="G84"/>
  <c r="G85"/>
  <c r="G86"/>
  <c r="G87"/>
  <c r="G88"/>
  <c r="G90"/>
  <c r="G92"/>
  <c r="G93"/>
  <c r="G94"/>
  <c r="G95"/>
  <c r="H96"/>
  <c r="H8"/>
  <c r="H11"/>
  <c r="H14"/>
  <c r="H15"/>
  <c r="H18"/>
  <c r="H23"/>
  <c r="H30"/>
  <c r="H33"/>
  <c r="H38"/>
  <c r="H43"/>
  <c r="H44"/>
  <c r="H45"/>
  <c r="H58"/>
  <c r="H72"/>
  <c r="H75"/>
  <c r="H89"/>
  <c r="G97"/>
  <c r="G99"/>
  <c r="G101"/>
  <c r="G104"/>
  <c r="G106"/>
  <c r="G108"/>
  <c r="G110"/>
  <c r="G112"/>
  <c r="G114"/>
  <c r="G116"/>
  <c r="G118"/>
  <c r="G121"/>
  <c r="G123"/>
  <c r="G125"/>
  <c r="G127"/>
  <c r="G129"/>
  <c r="G131"/>
  <c r="G133"/>
  <c r="G135"/>
  <c r="G137"/>
  <c r="G139"/>
  <c r="G141"/>
  <c r="G143"/>
  <c r="G145"/>
  <c r="G149"/>
  <c r="G151"/>
  <c r="G153"/>
  <c r="G155"/>
  <c r="G157"/>
  <c r="G159"/>
  <c r="G161"/>
  <c r="G163"/>
  <c r="G165"/>
  <c r="G167"/>
  <c r="G169"/>
  <c r="G171"/>
  <c r="G173"/>
  <c r="G175"/>
  <c r="G177"/>
  <c r="G179"/>
  <c r="G181"/>
  <c r="G183"/>
  <c r="G185"/>
  <c r="G187"/>
  <c r="G189"/>
  <c r="G191"/>
  <c r="G194"/>
  <c r="G196"/>
  <c r="H1004"/>
  <c r="G1004"/>
  <c r="G1006"/>
  <c r="G1008"/>
  <c r="G1010"/>
  <c r="G1012"/>
  <c r="G1014"/>
  <c r="G1016"/>
  <c r="G1018"/>
  <c r="G1020"/>
  <c r="G1022"/>
  <c r="G1024"/>
  <c r="G1026"/>
  <c r="G1028"/>
  <c r="G1030"/>
  <c r="G1032"/>
  <c r="G1034"/>
  <c r="G1036"/>
  <c r="G1038"/>
  <c r="G1040"/>
  <c r="G1042"/>
  <c r="G1044"/>
  <c r="G1047"/>
  <c r="G1049"/>
  <c r="G1051"/>
  <c r="G1053"/>
  <c r="G1055"/>
  <c r="G1057"/>
  <c r="G1059"/>
  <c r="G1061"/>
  <c r="G1063"/>
  <c r="G1066"/>
  <c r="G1068"/>
  <c r="G1070"/>
  <c r="G1072"/>
  <c r="G1074"/>
  <c r="G1076"/>
  <c r="G1078"/>
  <c r="G1080"/>
  <c r="G1082"/>
  <c r="G1084"/>
  <c r="G1086"/>
  <c r="G1088"/>
  <c r="G1090"/>
  <c r="G1092"/>
  <c r="G1094"/>
  <c r="G1098"/>
  <c r="G1100"/>
  <c r="G1102"/>
  <c r="G1104"/>
  <c r="G1106"/>
  <c r="G1108"/>
  <c r="G1110"/>
  <c r="G1114"/>
  <c r="G1116"/>
  <c r="G1118"/>
  <c r="G1120"/>
  <c r="G1122"/>
  <c r="G1126"/>
  <c r="G1128"/>
  <c r="G1130"/>
  <c r="G1132"/>
  <c r="G1134"/>
  <c r="G1136"/>
  <c r="G1138"/>
  <c r="G1140"/>
  <c r="G1142"/>
  <c r="G1144"/>
  <c r="G1146"/>
  <c r="G1147"/>
  <c r="H1147"/>
  <c r="G1005"/>
  <c r="G1007"/>
  <c r="G1009"/>
  <c r="G1011"/>
  <c r="G1013"/>
  <c r="G1015"/>
  <c r="G1017"/>
  <c r="G1019"/>
  <c r="G1021"/>
  <c r="G1023"/>
  <c r="G1025"/>
  <c r="G1027"/>
  <c r="G1029"/>
  <c r="G1031"/>
  <c r="G1033"/>
  <c r="G1035"/>
  <c r="G1037"/>
  <c r="G1039"/>
  <c r="G1041"/>
  <c r="G1043"/>
  <c r="G1045"/>
  <c r="G1048"/>
  <c r="G1050"/>
  <c r="G1052"/>
  <c r="G1054"/>
  <c r="G1058"/>
  <c r="G1060"/>
  <c r="G1062"/>
  <c r="G1064"/>
  <c r="G1067"/>
  <c r="G1069"/>
  <c r="G1071"/>
  <c r="G1073"/>
  <c r="G1075"/>
  <c r="G1077"/>
  <c r="G1079"/>
  <c r="G1081"/>
  <c r="G1083"/>
  <c r="G1085"/>
  <c r="G1087"/>
  <c r="G1089"/>
  <c r="G1091"/>
  <c r="G1093"/>
  <c r="G1095"/>
  <c r="G1097"/>
  <c r="G1099"/>
  <c r="G1101"/>
  <c r="G1103"/>
  <c r="G1105"/>
  <c r="G1107"/>
  <c r="G1109"/>
  <c r="G1111"/>
  <c r="G1113"/>
  <c r="G1115"/>
  <c r="G1117"/>
  <c r="G1119"/>
  <c r="G1121"/>
  <c r="G1123"/>
  <c r="G1125"/>
  <c r="G1127"/>
  <c r="G1129"/>
  <c r="G1131"/>
  <c r="G1133"/>
  <c r="G1135"/>
  <c r="G1137"/>
  <c r="G1139"/>
  <c r="G1141"/>
  <c r="G1143"/>
  <c r="G1145"/>
  <c r="J1446"/>
  <c r="H1446"/>
  <c r="J1447"/>
  <c r="H1447"/>
  <c r="J1448"/>
  <c r="H1448"/>
  <c r="J1449"/>
  <c r="H1449"/>
  <c r="J1450"/>
  <c r="H1450"/>
  <c r="J1451"/>
  <c r="H1451"/>
  <c r="J1452"/>
  <c r="H1452"/>
  <c r="J1455"/>
  <c r="H1455"/>
  <c r="J1456"/>
  <c r="H1456"/>
  <c r="J1457"/>
  <c r="H1457"/>
  <c r="J1458"/>
  <c r="H1458"/>
  <c r="J1459"/>
  <c r="H1459"/>
  <c r="J1460"/>
  <c r="H1460"/>
  <c r="J1476"/>
  <c r="H1476"/>
  <c r="J1477"/>
  <c r="H1477"/>
  <c r="J1478"/>
  <c r="H1478"/>
  <c r="J1479"/>
  <c r="H1479"/>
  <c r="G1480"/>
  <c r="I20" i="3"/>
  <c r="H1148" i="1"/>
  <c r="H1149"/>
  <c r="H1150"/>
  <c r="H1151"/>
  <c r="H1154"/>
  <c r="H1155"/>
  <c r="H1156"/>
  <c r="H1157"/>
  <c r="H1158"/>
  <c r="H1159"/>
  <c r="H1160"/>
  <c r="H1161"/>
  <c r="H1162"/>
  <c r="H1163"/>
  <c r="H1164"/>
  <c r="H1165"/>
  <c r="H1166"/>
  <c r="H1167"/>
  <c r="H1168"/>
  <c r="H1169"/>
  <c r="H1170"/>
  <c r="H1171"/>
  <c r="H1172"/>
  <c r="H1173"/>
  <c r="H1174"/>
  <c r="H1175"/>
  <c r="H1176"/>
  <c r="H1177"/>
  <c r="H1178"/>
  <c r="H1179"/>
  <c r="H1180"/>
  <c r="H1181"/>
  <c r="H1182"/>
  <c r="H1183"/>
  <c r="H1184"/>
  <c r="H1185"/>
  <c r="H1186"/>
  <c r="H1187"/>
  <c r="H1188"/>
  <c r="H1189"/>
  <c r="H1190"/>
  <c r="H1191"/>
  <c r="H1192"/>
  <c r="H1193"/>
  <c r="H1194"/>
  <c r="H1195"/>
  <c r="H1196"/>
  <c r="H1197"/>
  <c r="H1198"/>
  <c r="H1199"/>
  <c r="H1200"/>
  <c r="H1201"/>
  <c r="H1202"/>
  <c r="H1203"/>
  <c r="H1204"/>
  <c r="H1205"/>
  <c r="H1206"/>
  <c r="H1207"/>
  <c r="H1208"/>
  <c r="H1209"/>
  <c r="H1210"/>
  <c r="H1211"/>
  <c r="H1212"/>
  <c r="H1213"/>
  <c r="H1214"/>
  <c r="H1215"/>
  <c r="H1216"/>
  <c r="H1217"/>
  <c r="H1218"/>
  <c r="H1219"/>
  <c r="H1220"/>
  <c r="H1221"/>
  <c r="H1222"/>
  <c r="H1223"/>
  <c r="H1224"/>
  <c r="H1225"/>
  <c r="H1226"/>
  <c r="H1227"/>
  <c r="H1228"/>
  <c r="H1229"/>
  <c r="H1230"/>
  <c r="H1231"/>
  <c r="H1232"/>
  <c r="H1233"/>
  <c r="H1234"/>
  <c r="H1235"/>
  <c r="H1236"/>
  <c r="H1237"/>
  <c r="H1238"/>
  <c r="H1239"/>
  <c r="H1240"/>
  <c r="H1241"/>
  <c r="H1242"/>
  <c r="H1243"/>
  <c r="H1244"/>
  <c r="H1245"/>
  <c r="H1246"/>
  <c r="H1247"/>
  <c r="H1248"/>
  <c r="H1249"/>
  <c r="H1250"/>
  <c r="H1251"/>
  <c r="H1252"/>
  <c r="H1253"/>
  <c r="H1254"/>
  <c r="H1255"/>
  <c r="H1256"/>
  <c r="H1257"/>
  <c r="H1258"/>
  <c r="H1259"/>
  <c r="H1260"/>
  <c r="H1261"/>
  <c r="G1263"/>
  <c r="G1265"/>
  <c r="G1267"/>
  <c r="G1269"/>
  <c r="G1271"/>
  <c r="G1273"/>
  <c r="G1275"/>
  <c r="G1277"/>
  <c r="G1279"/>
  <c r="G1281"/>
  <c r="G1283"/>
  <c r="G1285"/>
  <c r="G1287"/>
  <c r="G1289"/>
  <c r="G1291"/>
  <c r="G1293"/>
  <c r="G1295"/>
  <c r="G1297"/>
  <c r="G1301"/>
  <c r="G1303"/>
  <c r="G1305"/>
  <c r="G1307"/>
  <c r="G1309"/>
  <c r="G1311"/>
  <c r="G1313"/>
  <c r="G1315"/>
  <c r="G1317"/>
  <c r="G1319"/>
  <c r="G1321"/>
  <c r="G1323"/>
  <c r="G1325"/>
  <c r="G1327"/>
  <c r="G1329"/>
  <c r="G1331"/>
  <c r="G1333"/>
  <c r="G1335"/>
  <c r="G1337"/>
  <c r="G1339"/>
  <c r="G1341"/>
  <c r="G1343"/>
  <c r="G1345"/>
  <c r="G1347"/>
  <c r="G1349"/>
  <c r="G1351"/>
  <c r="G1353"/>
  <c r="G1355"/>
  <c r="G1357"/>
  <c r="G1359"/>
  <c r="G1361"/>
  <c r="G1363"/>
  <c r="G1365"/>
  <c r="G1367"/>
  <c r="G1369"/>
  <c r="G1371"/>
  <c r="G1373"/>
  <c r="G1375"/>
  <c r="G1377"/>
  <c r="G1379"/>
  <c r="G1381"/>
  <c r="G1383"/>
  <c r="G1385"/>
  <c r="G1387"/>
  <c r="G1389"/>
  <c r="G1391"/>
  <c r="G1393"/>
  <c r="G1395"/>
  <c r="G1397"/>
  <c r="G1399"/>
  <c r="G1401"/>
  <c r="G1403"/>
  <c r="G1405"/>
  <c r="G1407"/>
  <c r="G1409"/>
  <c r="G1411"/>
  <c r="G1413"/>
  <c r="G1415"/>
  <c r="G1417"/>
  <c r="G1419"/>
  <c r="G1421"/>
  <c r="G1423"/>
  <c r="G1425"/>
  <c r="G1427"/>
  <c r="G1429"/>
  <c r="G1431"/>
  <c r="G1433"/>
  <c r="G1436"/>
  <c r="G1438"/>
  <c r="G1446"/>
  <c r="I1446" s="1"/>
  <c r="G1447"/>
  <c r="I1447" s="1"/>
  <c r="G1448"/>
  <c r="I1448" s="1"/>
  <c r="G1449"/>
  <c r="I1449" s="1"/>
  <c r="G1450"/>
  <c r="I1450" s="1"/>
  <c r="G1451"/>
  <c r="I1451" s="1"/>
  <c r="G1452"/>
  <c r="I1452" s="1"/>
  <c r="G1453"/>
  <c r="G1455"/>
  <c r="I1455" s="1"/>
  <c r="G1456"/>
  <c r="I1456" s="1"/>
  <c r="G1457"/>
  <c r="I1457" s="1"/>
  <c r="G1458"/>
  <c r="I1458" s="1"/>
  <c r="G1459"/>
  <c r="I1459" s="1"/>
  <c r="G1460"/>
  <c r="I1460" s="1"/>
  <c r="G1461"/>
  <c r="G1470"/>
  <c r="G1476"/>
  <c r="I1476" s="1"/>
  <c r="G1477"/>
  <c r="I1477" s="1"/>
  <c r="G1478"/>
  <c r="I1478" s="1"/>
  <c r="G1479"/>
  <c r="I1479" s="1"/>
  <c r="H1518"/>
  <c r="H1520"/>
  <c r="H1522"/>
  <c r="H1524"/>
  <c r="H1526"/>
  <c r="H1528"/>
  <c r="H1530"/>
  <c r="H1532"/>
  <c r="H1534"/>
  <c r="H1536"/>
  <c r="H1538"/>
  <c r="H1540"/>
  <c r="H1542"/>
  <c r="H1544"/>
  <c r="H1546"/>
  <c r="H1548"/>
  <c r="H1550"/>
  <c r="H1552"/>
  <c r="H1554"/>
  <c r="H1556"/>
  <c r="H1558"/>
  <c r="H1560"/>
  <c r="H1562"/>
  <c r="H1564"/>
  <c r="H1566"/>
  <c r="H1568"/>
  <c r="H1570"/>
  <c r="H1572"/>
  <c r="H1574"/>
  <c r="H1576"/>
  <c r="H1578"/>
  <c r="H1580"/>
  <c r="E6" i="4"/>
  <c r="E151"/>
  <c r="E298"/>
  <c r="E408" s="1"/>
  <c r="D403" i="1" s="1"/>
  <c r="J1462"/>
  <c r="H1462"/>
  <c r="J1463"/>
  <c r="H1463"/>
  <c r="J1464"/>
  <c r="H1464"/>
  <c r="J1465"/>
  <c r="H1465"/>
  <c r="J1466"/>
  <c r="H1466"/>
  <c r="J1467"/>
  <c r="H1467"/>
  <c r="J1468"/>
  <c r="H1468"/>
  <c r="J1471"/>
  <c r="H1471"/>
  <c r="J1472"/>
  <c r="H1472"/>
  <c r="J1473"/>
  <c r="H1473"/>
  <c r="J1474"/>
  <c r="H1474"/>
  <c r="H1262"/>
  <c r="G1454"/>
  <c r="G1462"/>
  <c r="G1463"/>
  <c r="I1463" s="1"/>
  <c r="G1464"/>
  <c r="G1465"/>
  <c r="I1465" s="1"/>
  <c r="G1466"/>
  <c r="G1467"/>
  <c r="I1467" s="1"/>
  <c r="G1468"/>
  <c r="G1469"/>
  <c r="G1471"/>
  <c r="G1472"/>
  <c r="I1472" s="1"/>
  <c r="G1473"/>
  <c r="G1474"/>
  <c r="I1474" s="1"/>
  <c r="G1475"/>
  <c r="G307" i="9"/>
  <c r="F177" i="5"/>
  <c r="D44" i="4"/>
  <c r="D50"/>
  <c r="D82"/>
  <c r="D106"/>
  <c r="D124"/>
  <c r="D152"/>
  <c r="D196"/>
  <c r="D224"/>
  <c r="D252"/>
  <c r="D299"/>
  <c r="D311"/>
  <c r="D351"/>
  <c r="D363"/>
  <c r="F417"/>
  <c r="D472"/>
  <c r="D484"/>
  <c r="D580"/>
  <c r="D12" i="5"/>
  <c r="D78"/>
  <c r="E87"/>
  <c r="D1065" i="1" s="1"/>
  <c r="G1065" s="1"/>
  <c r="E289" i="9"/>
  <c r="B289" s="1"/>
  <c r="F88" i="5"/>
  <c r="D118"/>
  <c r="D134"/>
  <c r="D68" s="1"/>
  <c r="F176"/>
  <c r="F180"/>
  <c r="G290" i="9"/>
  <c r="E290" s="1"/>
  <c r="B290" s="1"/>
  <c r="D146" i="5"/>
  <c r="H307" i="9"/>
  <c r="E176" i="5"/>
  <c r="D42" i="8"/>
  <c r="G1299" i="1"/>
  <c r="G1445"/>
  <c r="F416" i="4"/>
  <c r="F603"/>
  <c r="F149" i="5"/>
  <c r="G280" i="9"/>
  <c r="E280" s="1"/>
  <c r="B280" s="1"/>
  <c r="G279"/>
  <c r="E279" s="1"/>
  <c r="B279" s="1"/>
  <c r="M213"/>
  <c r="G192"/>
  <c r="E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80"/>
  <c r="E180" s="1"/>
  <c r="B180" s="1"/>
  <c r="G179"/>
  <c r="E179" s="1"/>
  <c r="B179" s="1"/>
  <c r="G178"/>
  <c r="E178" s="1"/>
  <c r="B178" s="1"/>
  <c r="G177"/>
  <c r="E177" s="1"/>
  <c r="B177"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H166"/>
  <c r="G165"/>
  <c r="G164"/>
  <c r="E164" s="1"/>
  <c r="B164" s="1"/>
  <c r="G163"/>
  <c r="E163" s="1"/>
  <c r="B163" s="1"/>
  <c r="G162"/>
  <c r="E162" s="1"/>
  <c r="B162" s="1"/>
  <c r="G161"/>
  <c r="E161" s="1"/>
  <c r="B161" s="1"/>
  <c r="E309"/>
  <c r="B309" s="1"/>
  <c r="F190" i="5"/>
  <c r="E310" i="9"/>
  <c r="B310" s="1"/>
  <c r="F206" i="5"/>
  <c r="F238"/>
  <c r="F246"/>
  <c r="G317" i="9"/>
  <c r="E317" s="1"/>
  <c r="F5" i="6"/>
  <c r="F115"/>
  <c r="D141"/>
  <c r="I10" i="9"/>
  <c r="G166"/>
  <c r="G193"/>
  <c r="E193" s="1"/>
  <c r="B193" s="1"/>
  <c r="G195"/>
  <c r="E195" s="1"/>
  <c r="B195" s="1"/>
  <c r="G197"/>
  <c r="E197" s="1"/>
  <c r="B197" s="1"/>
  <c r="G199"/>
  <c r="E199" s="1"/>
  <c r="B199" s="1"/>
  <c r="G201"/>
  <c r="E201" s="1"/>
  <c r="B201" s="1"/>
  <c r="G203"/>
  <c r="E203" s="1"/>
  <c r="B203" s="1"/>
  <c r="G205"/>
  <c r="E205" s="1"/>
  <c r="B205" s="1"/>
  <c r="G207"/>
  <c r="E207" s="1"/>
  <c r="B207" s="1"/>
  <c r="G209"/>
  <c r="E209" s="1"/>
  <c r="B209" s="1"/>
  <c r="G211"/>
  <c r="E211" s="1"/>
  <c r="B211" s="1"/>
  <c r="G315"/>
  <c r="E315" s="1"/>
  <c r="H165"/>
  <c r="L192"/>
  <c r="F192" s="1"/>
  <c r="G194"/>
  <c r="E194" s="1"/>
  <c r="B194" s="1"/>
  <c r="G196"/>
  <c r="E196" s="1"/>
  <c r="B196" s="1"/>
  <c r="G198"/>
  <c r="E198" s="1"/>
  <c r="B198" s="1"/>
  <c r="G200"/>
  <c r="E200" s="1"/>
  <c r="B200" s="1"/>
  <c r="G202"/>
  <c r="E202" s="1"/>
  <c r="B202" s="1"/>
  <c r="G204"/>
  <c r="E204" s="1"/>
  <c r="B204" s="1"/>
  <c r="G206"/>
  <c r="E206" s="1"/>
  <c r="B206" s="1"/>
  <c r="G208"/>
  <c r="E208" s="1"/>
  <c r="B208" s="1"/>
  <c r="G210"/>
  <c r="E210" s="1"/>
  <c r="B210" s="1"/>
  <c r="G212"/>
  <c r="E212" s="1"/>
  <c r="B212" s="1"/>
  <c r="L213"/>
  <c r="F213" s="1"/>
  <c r="B213" s="1"/>
  <c r="B215"/>
  <c r="B217"/>
  <c r="B219"/>
  <c r="B221"/>
  <c r="B223"/>
  <c r="B225"/>
  <c r="B227"/>
  <c r="B229"/>
  <c r="B231"/>
  <c r="B233"/>
  <c r="B235"/>
  <c r="B237"/>
  <c r="B239"/>
  <c r="B241"/>
  <c r="B243"/>
  <c r="B245"/>
  <c r="B247"/>
  <c r="B249"/>
  <c r="B251"/>
  <c r="B253"/>
  <c r="B255"/>
  <c r="B257"/>
  <c r="B259"/>
  <c r="B261"/>
  <c r="E528" i="4" l="1"/>
  <c r="D523" i="1"/>
  <c r="E635" i="4"/>
  <c r="D629" i="1" s="1"/>
  <c r="D414"/>
  <c r="E166" i="9"/>
  <c r="B166" s="1"/>
  <c r="F263" i="4"/>
  <c r="F163"/>
  <c r="F7"/>
  <c r="B192" i="9"/>
  <c r="I1443" i="1"/>
  <c r="I1439"/>
  <c r="F68" i="5"/>
  <c r="H21" i="3"/>
  <c r="C1046" i="1"/>
  <c r="B315" i="9"/>
  <c r="E314"/>
  <c r="I10" i="3" s="1"/>
  <c r="G313" i="9"/>
  <c r="E313" s="1"/>
  <c r="B313" s="1"/>
  <c r="K1450"/>
  <c r="I34" i="3"/>
  <c r="C1517" i="1"/>
  <c r="F484" i="4"/>
  <c r="C478" i="1"/>
  <c r="F363" i="4"/>
  <c r="C358" i="1"/>
  <c r="F252" i="4"/>
  <c r="C248" i="1"/>
  <c r="F124" i="4"/>
  <c r="C120" i="1"/>
  <c r="F44" i="4"/>
  <c r="C40" i="1"/>
  <c r="E407" i="4"/>
  <c r="D402" i="1" s="1"/>
  <c r="D293"/>
  <c r="E68" i="5"/>
  <c r="H1065" i="1"/>
  <c r="B317" i="9"/>
  <c r="E316"/>
  <c r="I22" i="3"/>
  <c r="E175" i="5"/>
  <c r="D1152" i="1" s="1"/>
  <c r="D1153"/>
  <c r="F146" i="5"/>
  <c r="C1124" i="1"/>
  <c r="F134" i="5"/>
  <c r="C1112" i="1"/>
  <c r="F580" i="4"/>
  <c r="C574" i="1"/>
  <c r="F311" i="4"/>
  <c r="C306" i="1"/>
  <c r="F196" i="4"/>
  <c r="C192" i="1"/>
  <c r="F82" i="4"/>
  <c r="C78" i="1"/>
  <c r="I16" i="3"/>
  <c r="E412" i="4"/>
  <c r="D2" i="1"/>
  <c r="F141" i="6"/>
  <c r="C1435" i="1"/>
  <c r="H28" i="3"/>
  <c r="F118" i="5"/>
  <c r="C1096" i="1"/>
  <c r="F78" i="5"/>
  <c r="C1056" i="1"/>
  <c r="D7" i="5"/>
  <c r="F12"/>
  <c r="C990" i="1"/>
  <c r="F472" i="4"/>
  <c r="C466" i="1"/>
  <c r="D350" i="4"/>
  <c r="F351"/>
  <c r="C346" i="1"/>
  <c r="D298" i="4"/>
  <c r="F299"/>
  <c r="C294" i="1"/>
  <c r="F224" i="4"/>
  <c r="C220" i="1"/>
  <c r="H21" i="9"/>
  <c r="G21"/>
  <c r="D151" i="4"/>
  <c r="F152"/>
  <c r="C148" i="1"/>
  <c r="F106" i="4"/>
  <c r="C102" i="1"/>
  <c r="F50" i="4"/>
  <c r="C46" i="1"/>
  <c r="I17" i="3"/>
  <c r="E289" i="4"/>
  <c r="D147" i="1"/>
  <c r="D420" i="4"/>
  <c r="H19" i="9"/>
  <c r="E19" s="1"/>
  <c r="B19" s="1"/>
  <c r="E165"/>
  <c r="B165" s="1"/>
  <c r="G312"/>
  <c r="E312" s="1"/>
  <c r="D528" i="4"/>
  <c r="D6"/>
  <c r="E307" i="9"/>
  <c r="B307" s="1"/>
  <c r="I1473" i="1"/>
  <c r="I1471"/>
  <c r="I1468"/>
  <c r="I1466"/>
  <c r="I1464"/>
  <c r="I1462"/>
  <c r="D522" l="1"/>
  <c r="E636" i="4"/>
  <c r="D630" i="1" s="1"/>
  <c r="H523"/>
  <c r="G523"/>
  <c r="E21" i="9"/>
  <c r="H220" i="1"/>
  <c r="G220"/>
  <c r="H294"/>
  <c r="G294"/>
  <c r="H466"/>
  <c r="G466"/>
  <c r="F7" i="5"/>
  <c r="D6"/>
  <c r="H20" i="3"/>
  <c r="C985" i="1"/>
  <c r="G1435"/>
  <c r="H1435"/>
  <c r="H9" i="3"/>
  <c r="H78" i="1"/>
  <c r="G78"/>
  <c r="G192"/>
  <c r="H192"/>
  <c r="H574"/>
  <c r="G574"/>
  <c r="H1112"/>
  <c r="G1112"/>
  <c r="H1124"/>
  <c r="G1124"/>
  <c r="I21" i="3"/>
  <c r="D1046" i="1"/>
  <c r="H1046" s="1"/>
  <c r="E6" i="5"/>
  <c r="D636" i="4"/>
  <c r="F528"/>
  <c r="C522" i="1"/>
  <c r="D635" i="4"/>
  <c r="F420"/>
  <c r="C414" i="1"/>
  <c r="E413" i="4"/>
  <c r="E291"/>
  <c r="D287" i="1" s="1"/>
  <c r="D285"/>
  <c r="G46"/>
  <c r="H46"/>
  <c r="G102"/>
  <c r="H102"/>
  <c r="G148"/>
  <c r="H148"/>
  <c r="D289" i="4"/>
  <c r="F151"/>
  <c r="H17" i="3"/>
  <c r="C147" i="1"/>
  <c r="H346"/>
  <c r="G346"/>
  <c r="D408" i="4"/>
  <c r="F350"/>
  <c r="C345" i="1"/>
  <c r="H1056"/>
  <c r="G1056"/>
  <c r="H1096"/>
  <c r="G1096"/>
  <c r="E639" i="4"/>
  <c r="D407" i="1"/>
  <c r="G1152"/>
  <c r="H1152"/>
  <c r="H40"/>
  <c r="G40"/>
  <c r="G120"/>
  <c r="H120"/>
  <c r="H248"/>
  <c r="G248"/>
  <c r="H358"/>
  <c r="G358"/>
  <c r="H478"/>
  <c r="G478"/>
  <c r="H1517"/>
  <c r="G1517"/>
  <c r="H11" i="3"/>
  <c r="G1046" i="1"/>
  <c r="E290" i="4"/>
  <c r="D286" i="1" s="1"/>
  <c r="D412" i="4"/>
  <c r="D290"/>
  <c r="F6"/>
  <c r="H16" i="3"/>
  <c r="C2" i="1"/>
  <c r="B312" i="9"/>
  <c r="E311"/>
  <c r="B21"/>
  <c r="F298" i="4"/>
  <c r="D407"/>
  <c r="C293" i="1"/>
  <c r="H990"/>
  <c r="G990"/>
  <c r="H306"/>
  <c r="G306"/>
  <c r="G1153"/>
  <c r="H1153"/>
  <c r="H293" l="1"/>
  <c r="G293"/>
  <c r="F290" i="4"/>
  <c r="C286" i="1"/>
  <c r="F407" i="4"/>
  <c r="C402" i="1"/>
  <c r="H2"/>
  <c r="G2"/>
  <c r="D639" i="4"/>
  <c r="F412"/>
  <c r="C407" i="1"/>
  <c r="D633"/>
  <c r="G147"/>
  <c r="H147"/>
  <c r="E640" i="4"/>
  <c r="E415"/>
  <c r="D410" i="1" s="1"/>
  <c r="D408"/>
  <c r="H522"/>
  <c r="G522"/>
  <c r="F636" i="4"/>
  <c r="C630" i="1"/>
  <c r="K3" i="9"/>
  <c r="I9" i="3"/>
  <c r="N3" i="9"/>
  <c r="I11" i="3"/>
  <c r="H345" i="1"/>
  <c r="G345"/>
  <c r="F408" i="4"/>
  <c r="C403" i="1"/>
  <c r="D291" i="4"/>
  <c r="F289"/>
  <c r="D413"/>
  <c r="C285" i="1"/>
  <c r="H414"/>
  <c r="G414"/>
  <c r="F635" i="4"/>
  <c r="C629" i="1"/>
  <c r="H278" i="9"/>
  <c r="D984" i="1"/>
  <c r="H985"/>
  <c r="G985"/>
  <c r="G284" i="9"/>
  <c r="E284" s="1"/>
  <c r="B284" s="1"/>
  <c r="G278"/>
  <c r="F6" i="5"/>
  <c r="C984" i="1"/>
  <c r="E414" i="4"/>
  <c r="D409" i="1" s="1"/>
  <c r="D640" i="4" l="1"/>
  <c r="D415"/>
  <c r="F413"/>
  <c r="C408" i="1"/>
  <c r="H407"/>
  <c r="G407"/>
  <c r="D414" i="4"/>
  <c r="F291"/>
  <c r="C287" i="1"/>
  <c r="H8" i="3"/>
  <c r="H984" i="1"/>
  <c r="G984"/>
  <c r="H629"/>
  <c r="G629"/>
  <c r="H285"/>
  <c r="G285"/>
  <c r="H403"/>
  <c r="G403"/>
  <c r="H630"/>
  <c r="G630"/>
  <c r="E642" i="4"/>
  <c r="D634" i="1"/>
  <c r="D641" i="4"/>
  <c r="F639"/>
  <c r="C633" i="1"/>
  <c r="H402"/>
  <c r="G402"/>
  <c r="H286"/>
  <c r="G286"/>
  <c r="E278" i="9"/>
  <c r="E641" i="4"/>
  <c r="H408" i="1" l="1"/>
  <c r="G408"/>
  <c r="F415" i="4"/>
  <c r="C410" i="1"/>
  <c r="E645" i="4"/>
  <c r="D635" i="1"/>
  <c r="H633"/>
  <c r="G633"/>
  <c r="F641" i="4"/>
  <c r="C635" i="1"/>
  <c r="E646" i="4"/>
  <c r="D636" i="1"/>
  <c r="B278" i="9"/>
  <c r="E277"/>
  <c r="I8" i="3" s="1"/>
  <c r="M3" i="9"/>
  <c r="H287" i="1"/>
  <c r="G287"/>
  <c r="F414" i="4"/>
  <c r="C409" i="1"/>
  <c r="D642" i="4"/>
  <c r="F640"/>
  <c r="C634" i="1"/>
  <c r="H634" l="1"/>
  <c r="G634"/>
  <c r="D646" i="4"/>
  <c r="F642"/>
  <c r="C636" i="1"/>
  <c r="G276" i="9"/>
  <c r="E276" s="1"/>
  <c r="B276" s="1"/>
  <c r="I19" i="3"/>
  <c r="D640" i="1"/>
  <c r="H409"/>
  <c r="G409"/>
  <c r="H635"/>
  <c r="G635"/>
  <c r="I18" i="3"/>
  <c r="D639" i="1"/>
  <c r="H410"/>
  <c r="G410"/>
  <c r="D645" i="4"/>
  <c r="F645" l="1"/>
  <c r="H18" i="3"/>
  <c r="C639" i="1"/>
  <c r="H636"/>
  <c r="G636"/>
  <c r="H7" i="3"/>
  <c r="F646" i="4"/>
  <c r="H19" i="3"/>
  <c r="C640" i="1"/>
  <c r="J3" i="9" l="1"/>
  <c r="H640" i="1"/>
  <c r="G640"/>
  <c r="H639"/>
  <c r="G639"/>
  <c r="G274" i="9" l="1"/>
  <c r="L272"/>
  <c r="M272"/>
  <c r="H18"/>
  <c r="H274"/>
  <c r="G18"/>
  <c r="E18" s="1"/>
  <c r="B18" s="1"/>
  <c r="I6"/>
  <c r="J7"/>
  <c r="K8"/>
  <c r="J11"/>
  <c r="K12"/>
  <c r="H15"/>
  <c r="G16"/>
  <c r="G17"/>
  <c r="I5"/>
  <c r="J6"/>
  <c r="K7"/>
  <c r="I9"/>
  <c r="J10"/>
  <c r="K11"/>
  <c r="I13"/>
  <c r="G15"/>
  <c r="H16"/>
  <c r="H17"/>
  <c r="K6"/>
  <c r="J9"/>
  <c r="K10"/>
  <c r="J13"/>
  <c r="M15"/>
  <c r="I17"/>
  <c r="K5"/>
  <c r="I7"/>
  <c r="J8"/>
  <c r="K9"/>
  <c r="I11"/>
  <c r="J12"/>
  <c r="K13"/>
  <c r="M16"/>
  <c r="J17"/>
  <c r="J5"/>
  <c r="I8"/>
  <c r="I12"/>
  <c r="L16"/>
  <c r="L15"/>
  <c r="E8" l="1"/>
  <c r="B8" s="1"/>
  <c r="E15"/>
  <c r="F15"/>
  <c r="E12"/>
  <c r="B12" s="1"/>
  <c r="E7"/>
  <c r="B7" s="1"/>
  <c r="F272"/>
  <c r="F20" s="1"/>
  <c r="F16"/>
  <c r="E11"/>
  <c r="B11" s="1"/>
  <c r="E13"/>
  <c r="B13" s="1"/>
  <c r="E10"/>
  <c r="B10" s="1"/>
  <c r="E5"/>
  <c r="E16"/>
  <c r="E6"/>
  <c r="B6" s="1"/>
  <c r="E274"/>
  <c r="E9"/>
  <c r="B9" s="1"/>
  <c r="E17"/>
  <c r="B17" s="1"/>
  <c r="F14" l="1"/>
  <c r="F3" s="1"/>
  <c r="B272"/>
  <c r="B15"/>
  <c r="B5"/>
  <c r="E4"/>
  <c r="B274"/>
  <c r="E20"/>
  <c r="I7" i="3" s="1"/>
  <c r="E14" i="9"/>
  <c r="B16"/>
  <c r="E3"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<sst xmlns="http://schemas.openxmlformats.org/spreadsheetml/2006/main" count="4360" uniqueCount="3422">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</sst>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397835.31000000006</v>
      </c>
      <c r="D2" s="6">
        <f>'PR-RAS'!E6</f>
        <v>464417.55</v>
      </c>
      <c r="E2" s="6">
        <v>0</v>
      </c>
      <c r="F2" s="6">
        <v>0</v>
      </c>
      <c r="G2" s="7">
        <f t="shared" ref="G2:G264" si="0">(B2/1000)*(C2*1+D2*2)</f>
        <v>1326.6704100000002</v>
      </c>
      <c r="H2" s="7">
        <f t="shared" ref="H2:H264" si="1">ABS(C2-ROUND(C2,0))+ABS(D2-ROUND(D2,0))</f>
        <v>0.76000000006752089</v>
      </c>
      <c r="I2" s="8">
        <v>0</v>
      </c>
      <c r="J2" s="3"/>
      <c r="K2" s="4"/>
      <c r="L2" s="4"/>
      <c r="M2" s="4"/>
      <c r="N2" s="4"/>
      <c r="O2" s="4"/>
      <c r="P2" s="4"/>
      <c r="Q2" s="4"/>
      <c r="R2" s="4"/>
      <c r="S2" s="4"/>
      <c r="T2" s="4"/>
      <c r="U2" s="4"/>
      <c r="V2" s="4"/>
      <c r="W2" s="4"/>
      <c r="X2" s="4"/>
      <c r="Y2" s="4"/>
      <c r="Z2" s="4"/>
    </row>
    <row r="3" spans="1:26" ht="12.75" customHeight="1">
      <c r="A3" s="9">
        <v>151</v>
      </c>
      <c r="B3" s="1">
        <v>2</v>
      </c>
      <c r="C3" s="1">
        <f>'PR-RAS'!D7</f>
        <v>282967.23000000004</v>
      </c>
      <c r="D3" s="1">
        <f>'PR-RAS'!E7</f>
        <v>363362.48</v>
      </c>
      <c r="E3" s="1">
        <v>0</v>
      </c>
      <c r="F3" s="1">
        <v>0</v>
      </c>
      <c r="G3" s="2">
        <f t="shared" si="0"/>
        <v>2019.38438</v>
      </c>
      <c r="H3" s="2">
        <f t="shared" si="1"/>
        <v>0.71000000002095476</v>
      </c>
      <c r="I3" s="10">
        <v>0</v>
      </c>
      <c r="J3" s="3"/>
      <c r="K3" s="4"/>
      <c r="L3" s="4"/>
      <c r="M3" s="4"/>
      <c r="N3" s="4"/>
      <c r="O3" s="4"/>
      <c r="P3" s="4"/>
      <c r="Q3" s="4"/>
      <c r="R3" s="4"/>
      <c r="S3" s="4"/>
      <c r="T3" s="4"/>
      <c r="U3" s="4"/>
      <c r="V3" s="4"/>
      <c r="W3" s="4"/>
      <c r="X3" s="4"/>
      <c r="Y3" s="4"/>
      <c r="Z3" s="4"/>
    </row>
    <row r="4" spans="1:26" ht="12.75" customHeight="1">
      <c r="A4" s="9">
        <v>151</v>
      </c>
      <c r="B4" s="1">
        <v>3</v>
      </c>
      <c r="C4" s="1">
        <f>'PR-RAS'!D8</f>
        <v>244484.5</v>
      </c>
      <c r="D4" s="1">
        <f>'PR-RAS'!E8</f>
        <v>335029.61</v>
      </c>
      <c r="E4" s="1">
        <v>0</v>
      </c>
      <c r="F4" s="1">
        <v>0</v>
      </c>
      <c r="G4" s="2">
        <f t="shared" si="0"/>
        <v>2743.6311599999999</v>
      </c>
      <c r="H4" s="2">
        <f t="shared" si="1"/>
        <v>0.89000000001396984</v>
      </c>
      <c r="I4" s="10">
        <v>0</v>
      </c>
      <c r="J4" s="3"/>
      <c r="K4" s="4"/>
      <c r="L4" s="4"/>
      <c r="M4" s="4"/>
      <c r="N4" s="4"/>
      <c r="O4" s="4"/>
      <c r="P4" s="4"/>
      <c r="Q4" s="4"/>
      <c r="R4" s="4"/>
      <c r="S4" s="4"/>
      <c r="T4" s="4"/>
      <c r="U4" s="4"/>
      <c r="V4" s="4"/>
      <c r="W4" s="4"/>
      <c r="X4" s="4"/>
      <c r="Y4" s="4"/>
      <c r="Z4" s="4"/>
    </row>
    <row r="5" spans="1:26" ht="12.75" customHeight="1">
      <c r="A5" s="9">
        <v>151</v>
      </c>
      <c r="B5" s="1">
        <v>4</v>
      </c>
      <c r="C5" s="1">
        <f>'PR-RAS'!D9</f>
        <v>244484.5</v>
      </c>
      <c r="D5" s="1">
        <f>'PR-RAS'!E9</f>
        <v>335029.61</v>
      </c>
      <c r="E5" s="1">
        <v>0</v>
      </c>
      <c r="F5" s="1">
        <v>0</v>
      </c>
      <c r="G5" s="2">
        <f t="shared" si="0"/>
        <v>3658.17488</v>
      </c>
      <c r="H5" s="2">
        <f t="shared" si="1"/>
        <v>0.89000000001396984</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38335.03</v>
      </c>
      <c r="D19" s="1">
        <f>'PR-RAS'!E23</f>
        <v>27591.5</v>
      </c>
      <c r="E19" s="1">
        <v>0</v>
      </c>
      <c r="F19" s="1">
        <v>0</v>
      </c>
      <c r="G19" s="2">
        <f t="shared" si="0"/>
        <v>1683.3245399999998</v>
      </c>
      <c r="H19" s="2">
        <f t="shared" si="1"/>
        <v>0.52999999999883585</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3379.67</v>
      </c>
      <c r="D20" s="1">
        <f>'PR-RAS'!E24</f>
        <v>2468.1999999999998</v>
      </c>
      <c r="E20" s="1">
        <v>0</v>
      </c>
      <c r="F20" s="1">
        <v>0</v>
      </c>
      <c r="G20" s="2">
        <f t="shared" si="0"/>
        <v>158.00532999999999</v>
      </c>
      <c r="H20" s="2">
        <f t="shared" si="1"/>
        <v>0.52999999999974534</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34955.360000000001</v>
      </c>
      <c r="D23" s="1">
        <f>'PR-RAS'!E27</f>
        <v>25123.3</v>
      </c>
      <c r="E23" s="1">
        <v>0</v>
      </c>
      <c r="F23" s="1">
        <v>0</v>
      </c>
      <c r="G23" s="2">
        <f t="shared" si="0"/>
        <v>1874.4431199999997</v>
      </c>
      <c r="H23" s="2">
        <f t="shared" si="1"/>
        <v>0.65999999999985448</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147.69999999999999</v>
      </c>
      <c r="D25" s="1">
        <f>'PR-RAS'!E29</f>
        <v>741.37</v>
      </c>
      <c r="E25" s="1">
        <v>0</v>
      </c>
      <c r="F25" s="1">
        <v>0</v>
      </c>
      <c r="G25" s="2">
        <f t="shared" si="0"/>
        <v>39.130560000000003</v>
      </c>
      <c r="H25" s="2">
        <f t="shared" si="1"/>
        <v>0.67000000000001592</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147.69999999999999</v>
      </c>
      <c r="D27" s="1">
        <f>'PR-RAS'!E31</f>
        <v>741.37</v>
      </c>
      <c r="E27" s="1">
        <v>0</v>
      </c>
      <c r="F27" s="1">
        <v>0</v>
      </c>
      <c r="G27" s="2">
        <f t="shared" si="0"/>
        <v>42.391440000000003</v>
      </c>
      <c r="H27" s="2">
        <f t="shared" si="1"/>
        <v>0.67000000000001592</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0</v>
      </c>
      <c r="D46" s="1">
        <f>'PR-RAS'!E50</f>
        <v>9786</v>
      </c>
      <c r="E46" s="1">
        <v>0</v>
      </c>
      <c r="F46" s="1">
        <v>0</v>
      </c>
      <c r="G46" s="2">
        <f t="shared" si="0"/>
        <v>880.74</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0</v>
      </c>
      <c r="D55" s="1">
        <f>'PR-RAS'!E59</f>
        <v>9786</v>
      </c>
      <c r="E55" s="1">
        <v>0</v>
      </c>
      <c r="F55" s="1">
        <v>0</v>
      </c>
      <c r="G55" s="2">
        <f t="shared" si="0"/>
        <v>1056.8879999999999</v>
      </c>
      <c r="H55" s="2">
        <f t="shared" si="1"/>
        <v>0</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0</v>
      </c>
      <c r="D56" s="1">
        <f>'PR-RAS'!E60</f>
        <v>9786</v>
      </c>
      <c r="E56" s="1">
        <v>0</v>
      </c>
      <c r="F56" s="1">
        <v>0</v>
      </c>
      <c r="G56" s="2">
        <f t="shared" si="0"/>
        <v>1076.46</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25386.080000000002</v>
      </c>
      <c r="D78" s="1">
        <f>'PR-RAS'!E82</f>
        <v>18345.89</v>
      </c>
      <c r="E78" s="1">
        <v>0</v>
      </c>
      <c r="F78" s="1">
        <v>0</v>
      </c>
      <c r="G78" s="2">
        <f t="shared" si="0"/>
        <v>4779.9952199999998</v>
      </c>
      <c r="H78" s="2">
        <f t="shared" si="1"/>
        <v>0.19000000000232831</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115.72</v>
      </c>
      <c r="D79" s="1">
        <f>'PR-RAS'!E83</f>
        <v>676.06</v>
      </c>
      <c r="E79" s="1">
        <v>0</v>
      </c>
      <c r="F79" s="1">
        <v>0</v>
      </c>
      <c r="G79" s="2">
        <f t="shared" si="0"/>
        <v>114.49151999999999</v>
      </c>
      <c r="H79" s="2">
        <f t="shared" si="1"/>
        <v>0.33999999999994657</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115.72</v>
      </c>
      <c r="D82" s="1">
        <f>'PR-RAS'!E86</f>
        <v>676.06</v>
      </c>
      <c r="E82" s="1">
        <v>0</v>
      </c>
      <c r="F82" s="1">
        <v>0</v>
      </c>
      <c r="G82" s="2">
        <f t="shared" si="0"/>
        <v>118.89503999999999</v>
      </c>
      <c r="H82" s="2">
        <f t="shared" si="1"/>
        <v>0.33999999999994657</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25270.36</v>
      </c>
      <c r="D87" s="1">
        <f>'PR-RAS'!E91</f>
        <v>17669.829999999998</v>
      </c>
      <c r="E87" s="1">
        <v>0</v>
      </c>
      <c r="F87" s="1">
        <v>0</v>
      </c>
      <c r="G87" s="2">
        <f t="shared" si="0"/>
        <v>5212.4617199999993</v>
      </c>
      <c r="H87" s="2">
        <f t="shared" si="1"/>
        <v>0.53000000000247383</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10597.31</v>
      </c>
      <c r="D88" s="1">
        <f>'PR-RAS'!E92</f>
        <v>2083.1</v>
      </c>
      <c r="E88" s="1">
        <v>0</v>
      </c>
      <c r="F88" s="1">
        <v>0</v>
      </c>
      <c r="G88" s="2">
        <f t="shared" si="0"/>
        <v>1284.4253699999997</v>
      </c>
      <c r="H88" s="2">
        <f t="shared" si="1"/>
        <v>0.40999999999939973</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1544.78</v>
      </c>
      <c r="D89" s="1">
        <f>'PR-RAS'!E93</f>
        <v>2195.9699999999998</v>
      </c>
      <c r="E89" s="1">
        <v>0</v>
      </c>
      <c r="F89" s="1">
        <v>0</v>
      </c>
      <c r="G89" s="2">
        <f t="shared" si="0"/>
        <v>522.43135999999993</v>
      </c>
      <c r="H89" s="2">
        <f t="shared" si="1"/>
        <v>0.25000000000022737</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2243.2600000000002</v>
      </c>
      <c r="D90" s="1">
        <f>'PR-RAS'!E94</f>
        <v>1015.95</v>
      </c>
      <c r="E90" s="1">
        <v>0</v>
      </c>
      <c r="F90" s="1">
        <v>0</v>
      </c>
      <c r="G90" s="2">
        <f t="shared" si="0"/>
        <v>380.48924</v>
      </c>
      <c r="H90" s="2">
        <f t="shared" si="1"/>
        <v>0.3100000000001728</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10885.01</v>
      </c>
      <c r="D93" s="1">
        <f>'PR-RAS'!E97</f>
        <v>12374.81</v>
      </c>
      <c r="E93" s="1">
        <v>0</v>
      </c>
      <c r="F93" s="1">
        <v>0</v>
      </c>
      <c r="G93" s="2">
        <f t="shared" si="0"/>
        <v>3278.3859599999996</v>
      </c>
      <c r="H93" s="2">
        <f t="shared" si="1"/>
        <v>0.2000000000007276</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89482</v>
      </c>
      <c r="D102" s="1">
        <f>'PR-RAS'!E106</f>
        <v>67923.179999999993</v>
      </c>
      <c r="E102" s="1">
        <v>0</v>
      </c>
      <c r="F102" s="1">
        <v>0</v>
      </c>
      <c r="G102" s="2">
        <f t="shared" si="0"/>
        <v>22758.164359999999</v>
      </c>
      <c r="H102" s="2">
        <f t="shared" si="1"/>
        <v>0.17999999999301508</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36875.990000000005</v>
      </c>
      <c r="D103" s="1">
        <f>'PR-RAS'!E107</f>
        <v>9019.4700000000012</v>
      </c>
      <c r="E103" s="1">
        <v>0</v>
      </c>
      <c r="F103" s="1">
        <v>0</v>
      </c>
      <c r="G103" s="2">
        <f t="shared" si="0"/>
        <v>5601.3228600000002</v>
      </c>
      <c r="H103" s="2">
        <f t="shared" si="1"/>
        <v>0.47999999999592546</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36242.230000000003</v>
      </c>
      <c r="D105" s="1">
        <f>'PR-RAS'!E109</f>
        <v>8274.11</v>
      </c>
      <c r="E105" s="1">
        <v>0</v>
      </c>
      <c r="F105" s="1">
        <v>0</v>
      </c>
      <c r="G105" s="2">
        <f t="shared" si="0"/>
        <v>5490.2067999999999</v>
      </c>
      <c r="H105" s="2">
        <f t="shared" si="1"/>
        <v>0.3400000000037835</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633.76</v>
      </c>
      <c r="D107" s="1">
        <f>'PR-RAS'!E111</f>
        <v>745.36</v>
      </c>
      <c r="E107" s="1">
        <v>0</v>
      </c>
      <c r="F107" s="1">
        <v>0</v>
      </c>
      <c r="G107" s="2">
        <f t="shared" si="0"/>
        <v>225.19487999999998</v>
      </c>
      <c r="H107" s="2">
        <f t="shared" si="1"/>
        <v>0.60000000000002274</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12822.26</v>
      </c>
      <c r="D108" s="1">
        <f>'PR-RAS'!E112</f>
        <v>7564.02</v>
      </c>
      <c r="E108" s="1">
        <v>0</v>
      </c>
      <c r="F108" s="1">
        <v>0</v>
      </c>
      <c r="G108" s="2">
        <f t="shared" si="0"/>
        <v>2990.6821000000004</v>
      </c>
      <c r="H108" s="2">
        <f t="shared" si="1"/>
        <v>0.28000000000065484</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12822.26</v>
      </c>
      <c r="D113" s="1">
        <f>'PR-RAS'!E117</f>
        <v>7564.02</v>
      </c>
      <c r="E113" s="1">
        <v>0</v>
      </c>
      <c r="F113" s="1">
        <v>0</v>
      </c>
      <c r="G113" s="2">
        <f t="shared" si="0"/>
        <v>3130.4336000000003</v>
      </c>
      <c r="H113" s="2">
        <f t="shared" si="1"/>
        <v>0.28000000000065484</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39783.75</v>
      </c>
      <c r="D116" s="1">
        <f>'PR-RAS'!E120</f>
        <v>51339.689999999995</v>
      </c>
      <c r="E116" s="1">
        <v>0</v>
      </c>
      <c r="F116" s="1">
        <v>0</v>
      </c>
      <c r="G116" s="2">
        <f t="shared" si="0"/>
        <v>16383.259950000001</v>
      </c>
      <c r="H116" s="2">
        <f t="shared" si="1"/>
        <v>0.56000000000494765</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2058.9299999999998</v>
      </c>
      <c r="D117" s="1">
        <f>'PR-RAS'!E121</f>
        <v>1031.45</v>
      </c>
      <c r="E117" s="1">
        <v>0</v>
      </c>
      <c r="F117" s="1">
        <v>0</v>
      </c>
      <c r="G117" s="2">
        <f t="shared" si="0"/>
        <v>478.13228000000004</v>
      </c>
      <c r="H117" s="2">
        <f t="shared" si="1"/>
        <v>0.52000000000020918</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37724.82</v>
      </c>
      <c r="D118" s="1">
        <f>'PR-RAS'!E122</f>
        <v>50308.24</v>
      </c>
      <c r="E118" s="1">
        <v>0</v>
      </c>
      <c r="F118" s="1">
        <v>0</v>
      </c>
      <c r="G118" s="2">
        <f t="shared" si="0"/>
        <v>16185.9321</v>
      </c>
      <c r="H118" s="2">
        <f t="shared" si="1"/>
        <v>0.41999999999825377</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5000</v>
      </c>
      <c r="E120" s="1">
        <v>0</v>
      </c>
      <c r="F120" s="1">
        <v>0</v>
      </c>
      <c r="G120" s="2">
        <f t="shared" si="0"/>
        <v>1190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5000</v>
      </c>
      <c r="E124" s="1">
        <v>0</v>
      </c>
      <c r="F124" s="1">
        <v>0</v>
      </c>
      <c r="G124" s="2">
        <f t="shared" si="0"/>
        <v>1230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5000</v>
      </c>
      <c r="E126" s="1">
        <v>0</v>
      </c>
      <c r="F126" s="1">
        <v>0</v>
      </c>
      <c r="G126" s="2">
        <f t="shared" si="0"/>
        <v>1250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261253.16000000006</v>
      </c>
      <c r="D147" s="1">
        <f>'PR-RAS'!E151</f>
        <v>270545.67000000004</v>
      </c>
      <c r="E147" s="1">
        <v>0</v>
      </c>
      <c r="F147" s="1">
        <v>0</v>
      </c>
      <c r="G147" s="2">
        <f t="shared" si="0"/>
        <v>117142.29700000001</v>
      </c>
      <c r="H147" s="2">
        <f t="shared" si="1"/>
        <v>0.4900000000197906</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44671.630000000005</v>
      </c>
      <c r="D148" s="1">
        <f>'PR-RAS'!E152</f>
        <v>53801.35</v>
      </c>
      <c r="E148" s="1">
        <v>0</v>
      </c>
      <c r="F148" s="1">
        <v>0</v>
      </c>
      <c r="G148" s="2">
        <f t="shared" si="0"/>
        <v>22384.326510000003</v>
      </c>
      <c r="H148" s="2">
        <f t="shared" si="1"/>
        <v>0.7199999999938882</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38344.730000000003</v>
      </c>
      <c r="D149" s="1">
        <f>'PR-RAS'!E153</f>
        <v>43908.56</v>
      </c>
      <c r="E149" s="1">
        <v>0</v>
      </c>
      <c r="F149" s="1">
        <v>0</v>
      </c>
      <c r="G149" s="2">
        <f t="shared" si="0"/>
        <v>18671.953799999999</v>
      </c>
      <c r="H149" s="2">
        <f t="shared" si="1"/>
        <v>0.70999999999912689</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38344.730000000003</v>
      </c>
      <c r="D150" s="1">
        <f>'PR-RAS'!E154</f>
        <v>42683.56</v>
      </c>
      <c r="E150" s="1">
        <v>0</v>
      </c>
      <c r="F150" s="1">
        <v>0</v>
      </c>
      <c r="G150" s="2">
        <f t="shared" si="0"/>
        <v>18433.06565</v>
      </c>
      <c r="H150" s="2">
        <f t="shared" si="1"/>
        <v>0.70999999999912689</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1225</v>
      </c>
      <c r="E151" s="1">
        <v>0</v>
      </c>
      <c r="F151" s="1">
        <v>0</v>
      </c>
      <c r="G151" s="2">
        <f t="shared" si="0"/>
        <v>367.5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0</v>
      </c>
      <c r="D154" s="1">
        <f>'PR-RAS'!E158</f>
        <v>2850</v>
      </c>
      <c r="E154" s="1">
        <v>0</v>
      </c>
      <c r="F154" s="1">
        <v>0</v>
      </c>
      <c r="G154" s="2">
        <f t="shared" si="0"/>
        <v>872.1</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6326.9</v>
      </c>
      <c r="D155" s="1">
        <f>'PR-RAS'!E159</f>
        <v>7042.79</v>
      </c>
      <c r="E155" s="1">
        <v>0</v>
      </c>
      <c r="F155" s="1">
        <v>0</v>
      </c>
      <c r="G155" s="2">
        <f t="shared" si="0"/>
        <v>3143.5219199999997</v>
      </c>
      <c r="H155" s="2">
        <f t="shared" si="1"/>
        <v>0.31000000000040018</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6326.9</v>
      </c>
      <c r="D157" s="1">
        <f>'PR-RAS'!E161</f>
        <v>7042.79</v>
      </c>
      <c r="E157" s="1">
        <v>0</v>
      </c>
      <c r="F157" s="1">
        <v>0</v>
      </c>
      <c r="G157" s="2">
        <f t="shared" si="0"/>
        <v>3184.3468800000001</v>
      </c>
      <c r="H157" s="2">
        <f t="shared" si="1"/>
        <v>0.31000000000040018</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94101.200000000012</v>
      </c>
      <c r="D159" s="1">
        <f>'PR-RAS'!E163</f>
        <v>77583.990000000005</v>
      </c>
      <c r="E159" s="1">
        <v>0</v>
      </c>
      <c r="F159" s="1">
        <v>0</v>
      </c>
      <c r="G159" s="2">
        <f t="shared" si="0"/>
        <v>39384.530440000002</v>
      </c>
      <c r="H159" s="2">
        <f t="shared" si="1"/>
        <v>0.21000000000640284</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913.54</v>
      </c>
      <c r="D160" s="1">
        <f>'PR-RAS'!E164</f>
        <v>2037.02</v>
      </c>
      <c r="E160" s="1">
        <v>0</v>
      </c>
      <c r="F160" s="1">
        <v>0</v>
      </c>
      <c r="G160" s="2">
        <f t="shared" si="0"/>
        <v>793.02521999999999</v>
      </c>
      <c r="H160" s="2">
        <f t="shared" si="1"/>
        <v>0.48000000000001819</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308.83999999999997</v>
      </c>
      <c r="D161" s="1">
        <f>'PR-RAS'!E165</f>
        <v>1065.17</v>
      </c>
      <c r="E161" s="1">
        <v>0</v>
      </c>
      <c r="F161" s="1">
        <v>0</v>
      </c>
      <c r="G161" s="2">
        <f t="shared" si="0"/>
        <v>390.26880000000006</v>
      </c>
      <c r="H161" s="2">
        <f t="shared" si="1"/>
        <v>0.33000000000009777</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92.9</v>
      </c>
      <c r="D162" s="1">
        <f>'PR-RAS'!E166</f>
        <v>433.35</v>
      </c>
      <c r="E162" s="1">
        <v>0</v>
      </c>
      <c r="F162" s="1">
        <v>0</v>
      </c>
      <c r="G162" s="2">
        <f t="shared" si="0"/>
        <v>154.4956</v>
      </c>
      <c r="H162" s="2">
        <f t="shared" si="1"/>
        <v>0.45000000000001705</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260</v>
      </c>
      <c r="D163" s="1">
        <f>'PR-RAS'!E167</f>
        <v>100</v>
      </c>
      <c r="E163" s="1">
        <v>0</v>
      </c>
      <c r="F163" s="1">
        <v>0</v>
      </c>
      <c r="G163" s="2">
        <f t="shared" si="0"/>
        <v>74.52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251.8</v>
      </c>
      <c r="D164" s="1">
        <f>'PR-RAS'!E168</f>
        <v>438.5</v>
      </c>
      <c r="E164" s="1">
        <v>0</v>
      </c>
      <c r="F164" s="1">
        <v>0</v>
      </c>
      <c r="G164" s="2">
        <f t="shared" si="0"/>
        <v>183.99440000000001</v>
      </c>
      <c r="H164" s="2">
        <f t="shared" si="1"/>
        <v>0.69999999999998863</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17557.97</v>
      </c>
      <c r="D165" s="1">
        <f>'PR-RAS'!E169</f>
        <v>21189.059999999998</v>
      </c>
      <c r="E165" s="1">
        <v>0</v>
      </c>
      <c r="F165" s="1">
        <v>0</v>
      </c>
      <c r="G165" s="2">
        <f t="shared" si="0"/>
        <v>9829.518759999999</v>
      </c>
      <c r="H165" s="2">
        <f t="shared" si="1"/>
        <v>8.999999999650754E-2</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944.22</v>
      </c>
      <c r="D166" s="1">
        <f>'PR-RAS'!E170</f>
        <v>1506.66</v>
      </c>
      <c r="E166" s="1">
        <v>0</v>
      </c>
      <c r="F166" s="1">
        <v>0</v>
      </c>
      <c r="G166" s="2">
        <f t="shared" si="0"/>
        <v>652.9941</v>
      </c>
      <c r="H166" s="2">
        <f t="shared" si="1"/>
        <v>0.55999999999994543</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11238.6</v>
      </c>
      <c r="D168" s="1">
        <f>'PR-RAS'!E172</f>
        <v>11753.07</v>
      </c>
      <c r="E168" s="1">
        <v>0</v>
      </c>
      <c r="F168" s="1">
        <v>0</v>
      </c>
      <c r="G168" s="2">
        <f t="shared" si="0"/>
        <v>5802.37158</v>
      </c>
      <c r="H168" s="2">
        <f t="shared" si="1"/>
        <v>0.46999999999934516</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5375.15</v>
      </c>
      <c r="D169" s="1">
        <f>'PR-RAS'!E173</f>
        <v>7929.33</v>
      </c>
      <c r="E169" s="1">
        <v>0</v>
      </c>
      <c r="F169" s="1">
        <v>0</v>
      </c>
      <c r="G169" s="2">
        <f t="shared" si="0"/>
        <v>3567.28008</v>
      </c>
      <c r="H169" s="2">
        <f t="shared" si="1"/>
        <v>0.47999999999956344</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50066.720000000001</v>
      </c>
      <c r="D173" s="1">
        <f>'PR-RAS'!E177</f>
        <v>43059.380000000005</v>
      </c>
      <c r="E173" s="1">
        <v>0</v>
      </c>
      <c r="F173" s="1">
        <v>0</v>
      </c>
      <c r="G173" s="2">
        <f t="shared" si="0"/>
        <v>23423.902559999999</v>
      </c>
      <c r="H173" s="2">
        <f t="shared" si="1"/>
        <v>0.66000000000349246</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1767.06</v>
      </c>
      <c r="D174" s="1">
        <f>'PR-RAS'!E178</f>
        <v>2473.37</v>
      </c>
      <c r="E174" s="1">
        <v>0</v>
      </c>
      <c r="F174" s="1">
        <v>0</v>
      </c>
      <c r="G174" s="2">
        <f t="shared" si="0"/>
        <v>1161.4873999999998</v>
      </c>
      <c r="H174" s="2">
        <f t="shared" si="1"/>
        <v>0.42999999999983629</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29353.02</v>
      </c>
      <c r="D175" s="1">
        <f>'PR-RAS'!E179</f>
        <v>7548.12</v>
      </c>
      <c r="E175" s="1">
        <v>0</v>
      </c>
      <c r="F175" s="1">
        <v>0</v>
      </c>
      <c r="G175" s="2">
        <f t="shared" si="0"/>
        <v>7734.1712399999997</v>
      </c>
      <c r="H175" s="2">
        <f t="shared" si="1"/>
        <v>0.14000000000032742</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0</v>
      </c>
      <c r="D176" s="1">
        <f>'PR-RAS'!E180</f>
        <v>2438.84</v>
      </c>
      <c r="E176" s="1">
        <v>0</v>
      </c>
      <c r="F176" s="1">
        <v>0</v>
      </c>
      <c r="G176" s="2">
        <f t="shared" si="0"/>
        <v>853.59400000000005</v>
      </c>
      <c r="H176" s="2">
        <f t="shared" si="1"/>
        <v>0.15999999999985448</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3404.99</v>
      </c>
      <c r="D177" s="1">
        <f>'PR-RAS'!E181</f>
        <v>7175.44</v>
      </c>
      <c r="E177" s="1">
        <v>0</v>
      </c>
      <c r="F177" s="1">
        <v>0</v>
      </c>
      <c r="G177" s="2">
        <f t="shared" si="0"/>
        <v>3125.0331199999996</v>
      </c>
      <c r="H177" s="2">
        <f t="shared" si="1"/>
        <v>0.4499999999998181</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557.5</v>
      </c>
      <c r="D179" s="1">
        <f>'PR-RAS'!E183</f>
        <v>501.66</v>
      </c>
      <c r="E179" s="1">
        <v>0</v>
      </c>
      <c r="F179" s="1">
        <v>0</v>
      </c>
      <c r="G179" s="2">
        <f t="shared" si="0"/>
        <v>277.82596000000001</v>
      </c>
      <c r="H179" s="2">
        <f t="shared" si="1"/>
        <v>0.83999999999997499</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7297.33</v>
      </c>
      <c r="D180" s="1">
        <f>'PR-RAS'!E184</f>
        <v>14991.7</v>
      </c>
      <c r="E180" s="1">
        <v>0</v>
      </c>
      <c r="F180" s="1">
        <v>0</v>
      </c>
      <c r="G180" s="2">
        <f t="shared" si="0"/>
        <v>6673.2506700000004</v>
      </c>
      <c r="H180" s="2">
        <f t="shared" si="1"/>
        <v>0.62999999999919964</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2270.64</v>
      </c>
      <c r="D181" s="1">
        <f>'PR-RAS'!E185</f>
        <v>2019.13</v>
      </c>
      <c r="E181" s="1">
        <v>0</v>
      </c>
      <c r="F181" s="1">
        <v>0</v>
      </c>
      <c r="G181" s="2">
        <f t="shared" si="0"/>
        <v>1135.6019999999999</v>
      </c>
      <c r="H181" s="2">
        <f t="shared" si="1"/>
        <v>0.49000000000023647</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5416.18</v>
      </c>
      <c r="D182" s="1">
        <f>'PR-RAS'!E186</f>
        <v>5911.12</v>
      </c>
      <c r="E182" s="1">
        <v>0</v>
      </c>
      <c r="F182" s="1">
        <v>0</v>
      </c>
      <c r="G182" s="2">
        <f t="shared" si="0"/>
        <v>3120.1540199999995</v>
      </c>
      <c r="H182" s="2">
        <f t="shared" si="1"/>
        <v>0.3000000000001819</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25562.97</v>
      </c>
      <c r="D184" s="1">
        <f>'PR-RAS'!E188</f>
        <v>11298.53</v>
      </c>
      <c r="E184" s="1">
        <v>0</v>
      </c>
      <c r="F184" s="1">
        <v>0</v>
      </c>
      <c r="G184" s="2">
        <f t="shared" si="0"/>
        <v>8813.2854900000002</v>
      </c>
      <c r="H184" s="2">
        <f t="shared" si="1"/>
        <v>0.49999999999818101</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1949.34</v>
      </c>
      <c r="D186" s="1">
        <f>'PR-RAS'!E190</f>
        <v>2006.43</v>
      </c>
      <c r="E186" s="1">
        <v>0</v>
      </c>
      <c r="F186" s="1">
        <v>0</v>
      </c>
      <c r="G186" s="2">
        <f t="shared" si="0"/>
        <v>1103.0070000000001</v>
      </c>
      <c r="H186" s="2">
        <f t="shared" si="1"/>
        <v>0.76999999999998181</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7425.62</v>
      </c>
      <c r="D187" s="1">
        <f>'PR-RAS'!E191</f>
        <v>7572.32</v>
      </c>
      <c r="E187" s="1">
        <v>0</v>
      </c>
      <c r="F187" s="1">
        <v>0</v>
      </c>
      <c r="G187" s="2">
        <f t="shared" si="0"/>
        <v>4198.0683599999993</v>
      </c>
      <c r="H187" s="2">
        <f t="shared" si="1"/>
        <v>0.6999999999998181</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0</v>
      </c>
      <c r="D188" s="1">
        <f>'PR-RAS'!E192</f>
        <v>1382.28</v>
      </c>
      <c r="E188" s="1">
        <v>0</v>
      </c>
      <c r="F188" s="1">
        <v>0</v>
      </c>
      <c r="G188" s="2">
        <f t="shared" si="0"/>
        <v>516.97271999999998</v>
      </c>
      <c r="H188" s="2">
        <f t="shared" si="1"/>
        <v>0.27999999999997272</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4457.95</v>
      </c>
      <c r="D189" s="1">
        <f>'PR-RAS'!E193</f>
        <v>0</v>
      </c>
      <c r="E189" s="1">
        <v>0</v>
      </c>
      <c r="F189" s="1">
        <v>0</v>
      </c>
      <c r="G189" s="2">
        <f t="shared" si="0"/>
        <v>838.09460000000001</v>
      </c>
      <c r="H189" s="2">
        <f t="shared" si="1"/>
        <v>5.0000000000181899E-2</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11730.06</v>
      </c>
      <c r="D190" s="1">
        <f>'PR-RAS'!E194</f>
        <v>0</v>
      </c>
      <c r="E190" s="1">
        <v>0</v>
      </c>
      <c r="F190" s="1">
        <v>0</v>
      </c>
      <c r="G190" s="2">
        <f t="shared" si="0"/>
        <v>2216.9813399999998</v>
      </c>
      <c r="H190" s="2">
        <f t="shared" si="1"/>
        <v>5.9999999999490683E-2</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0</v>
      </c>
      <c r="D191" s="1">
        <f>'PR-RAS'!E195</f>
        <v>337.5</v>
      </c>
      <c r="E191" s="1">
        <v>0</v>
      </c>
      <c r="F191" s="1">
        <v>0</v>
      </c>
      <c r="G191" s="2">
        <f t="shared" si="0"/>
        <v>128.25</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731.67000000000007</v>
      </c>
      <c r="D192" s="1">
        <f>'PR-RAS'!E196</f>
        <v>757.88</v>
      </c>
      <c r="E192" s="1">
        <v>0</v>
      </c>
      <c r="F192" s="1">
        <v>0</v>
      </c>
      <c r="G192" s="2">
        <f t="shared" si="0"/>
        <v>429.25913000000008</v>
      </c>
      <c r="H192" s="2">
        <f t="shared" si="1"/>
        <v>0.44999999999993179</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731.67000000000007</v>
      </c>
      <c r="D206" s="1">
        <f>'PR-RAS'!E210</f>
        <v>757.88</v>
      </c>
      <c r="E206" s="1">
        <v>0</v>
      </c>
      <c r="F206" s="1">
        <v>0</v>
      </c>
      <c r="G206" s="2">
        <f t="shared" si="0"/>
        <v>460.72315000000003</v>
      </c>
      <c r="H206" s="2">
        <f t="shared" si="1"/>
        <v>0.44999999999993179</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301.42</v>
      </c>
      <c r="D207" s="1">
        <f>'PR-RAS'!E211</f>
        <v>368.27</v>
      </c>
      <c r="E207" s="1">
        <v>0</v>
      </c>
      <c r="F207" s="1">
        <v>0</v>
      </c>
      <c r="G207" s="2">
        <f t="shared" si="0"/>
        <v>213.81976</v>
      </c>
      <c r="H207" s="2">
        <f t="shared" si="1"/>
        <v>0.68999999999999773</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430.25</v>
      </c>
      <c r="D210" s="1">
        <f>'PR-RAS'!E214</f>
        <v>389.61</v>
      </c>
      <c r="E210" s="1">
        <v>0</v>
      </c>
      <c r="F210" s="1">
        <v>0</v>
      </c>
      <c r="G210" s="2">
        <f t="shared" si="0"/>
        <v>252.77922999999998</v>
      </c>
      <c r="H210" s="2">
        <f t="shared" si="1"/>
        <v>0.63999999999998636</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829.51</v>
      </c>
      <c r="D211" s="1">
        <f>'PR-RAS'!E215</f>
        <v>829.51</v>
      </c>
      <c r="E211" s="1">
        <v>0</v>
      </c>
      <c r="F211" s="1">
        <v>0</v>
      </c>
      <c r="G211" s="2">
        <f t="shared" si="0"/>
        <v>522.59129999999993</v>
      </c>
      <c r="H211" s="2">
        <f t="shared" si="1"/>
        <v>0.98000000000001819</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829.51</v>
      </c>
      <c r="D215" s="1">
        <f>'PR-RAS'!E219</f>
        <v>829.51</v>
      </c>
      <c r="E215" s="1">
        <v>0</v>
      </c>
      <c r="F215" s="1">
        <v>0</v>
      </c>
      <c r="G215" s="2">
        <f t="shared" si="0"/>
        <v>532.54541999999992</v>
      </c>
      <c r="H215" s="2">
        <f t="shared" si="1"/>
        <v>0.98000000000001819</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829.51</v>
      </c>
      <c r="D217" s="1">
        <f>'PR-RAS'!E221</f>
        <v>829.51</v>
      </c>
      <c r="E217" s="1">
        <v>0</v>
      </c>
      <c r="F217" s="1">
        <v>0</v>
      </c>
      <c r="G217" s="2">
        <f t="shared" si="0"/>
        <v>537.52247999999997</v>
      </c>
      <c r="H217" s="2">
        <f t="shared" si="1"/>
        <v>0.98000000000001819</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70364.040000000008</v>
      </c>
      <c r="D220" s="1">
        <f>'PR-RAS'!E224</f>
        <v>88304.760000000009</v>
      </c>
      <c r="E220" s="1">
        <v>0</v>
      </c>
      <c r="F220" s="1">
        <v>0</v>
      </c>
      <c r="G220" s="2">
        <f t="shared" si="0"/>
        <v>54087.209640000008</v>
      </c>
      <c r="H220" s="2">
        <f t="shared" si="1"/>
        <v>0.27999999999883585</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4118.16</v>
      </c>
      <c r="D227" s="1">
        <f>'PR-RAS'!E231</f>
        <v>2503.88</v>
      </c>
      <c r="E227" s="1">
        <v>0</v>
      </c>
      <c r="F227" s="1">
        <v>0</v>
      </c>
      <c r="G227" s="2">
        <f t="shared" si="0"/>
        <v>2062.4579200000003</v>
      </c>
      <c r="H227" s="2">
        <f t="shared" si="1"/>
        <v>0.27999999999974534</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845.63</v>
      </c>
      <c r="D228" s="1">
        <f>'PR-RAS'!E232</f>
        <v>0</v>
      </c>
      <c r="E228" s="1">
        <v>0</v>
      </c>
      <c r="F228" s="1">
        <v>0</v>
      </c>
      <c r="G228" s="2">
        <f t="shared" si="0"/>
        <v>191.95801</v>
      </c>
      <c r="H228" s="2">
        <f t="shared" si="1"/>
        <v>0.37000000000000455</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3272.53</v>
      </c>
      <c r="D229" s="1">
        <f>'PR-RAS'!E233</f>
        <v>2503.88</v>
      </c>
      <c r="E229" s="1">
        <v>0</v>
      </c>
      <c r="F229" s="1">
        <v>0</v>
      </c>
      <c r="G229" s="2">
        <f t="shared" si="0"/>
        <v>1887.9061200000003</v>
      </c>
      <c r="H229" s="2">
        <f t="shared" si="1"/>
        <v>0.58999999999969077</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66245.88</v>
      </c>
      <c r="D236" s="1">
        <f>'PR-RAS'!E240</f>
        <v>85800.88</v>
      </c>
      <c r="E236" s="1">
        <v>0</v>
      </c>
      <c r="F236" s="1">
        <v>0</v>
      </c>
      <c r="G236" s="2">
        <f t="shared" si="0"/>
        <v>55894.195399999997</v>
      </c>
      <c r="H236" s="2">
        <f t="shared" si="1"/>
        <v>0.23999999999068677</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66245.88</v>
      </c>
      <c r="D237" s="1">
        <f>'PR-RAS'!E241</f>
        <v>85800.88</v>
      </c>
      <c r="E237" s="1">
        <v>0</v>
      </c>
      <c r="F237" s="1">
        <v>0</v>
      </c>
      <c r="G237" s="2">
        <f t="shared" si="0"/>
        <v>56132.043039999997</v>
      </c>
      <c r="H237" s="2">
        <f t="shared" si="1"/>
        <v>0.23999999999068677</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11435.23</v>
      </c>
      <c r="D248" s="1">
        <f>'PR-RAS'!E252</f>
        <v>8804.6299999999992</v>
      </c>
      <c r="E248" s="1">
        <v>0</v>
      </c>
      <c r="F248" s="1">
        <v>0</v>
      </c>
      <c r="G248" s="2">
        <f t="shared" si="0"/>
        <v>7173.9890299999997</v>
      </c>
      <c r="H248" s="2">
        <f t="shared" si="1"/>
        <v>0.6000000000003638</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11435.23</v>
      </c>
      <c r="D255" s="1">
        <f>'PR-RAS'!E259</f>
        <v>8804.6299999999992</v>
      </c>
      <c r="E255" s="1">
        <v>0</v>
      </c>
      <c r="F255" s="1">
        <v>0</v>
      </c>
      <c r="G255" s="2">
        <f t="shared" si="0"/>
        <v>7377.3004599999995</v>
      </c>
      <c r="H255" s="2">
        <f t="shared" si="1"/>
        <v>0.6000000000003638</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9444.39</v>
      </c>
      <c r="D256" s="1">
        <f>'PR-RAS'!E260</f>
        <v>8804.6299999999992</v>
      </c>
      <c r="E256" s="1">
        <v>0</v>
      </c>
      <c r="F256" s="1">
        <v>0</v>
      </c>
      <c r="G256" s="2">
        <f t="shared" si="0"/>
        <v>6898.6807499999995</v>
      </c>
      <c r="H256" s="2">
        <f t="shared" si="1"/>
        <v>0.76000000000021828</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1990.84</v>
      </c>
      <c r="D257" s="1">
        <f>'PR-RAS'!E261</f>
        <v>0</v>
      </c>
      <c r="E257" s="1">
        <v>0</v>
      </c>
      <c r="F257" s="1">
        <v>0</v>
      </c>
      <c r="G257" s="2">
        <f t="shared" si="0"/>
        <v>509.65503999999999</v>
      </c>
      <c r="H257" s="2">
        <f t="shared" si="1"/>
        <v>0.16000000000008185</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39119.879999999997</v>
      </c>
      <c r="D259" s="1">
        <f>'PR-RAS'!E263</f>
        <v>40463.550000000003</v>
      </c>
      <c r="E259" s="1">
        <v>0</v>
      </c>
      <c r="F259" s="1">
        <v>0</v>
      </c>
      <c r="G259" s="2">
        <f t="shared" si="0"/>
        <v>30972.120840000003</v>
      </c>
      <c r="H259" s="2">
        <f t="shared" si="1"/>
        <v>0.56999999999970896</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39119.879999999997</v>
      </c>
      <c r="D260" s="1">
        <f>'PR-RAS'!E264</f>
        <v>40463.550000000003</v>
      </c>
      <c r="E260" s="1">
        <v>0</v>
      </c>
      <c r="F260" s="1">
        <v>0</v>
      </c>
      <c r="G260" s="2">
        <f t="shared" si="0"/>
        <v>31092.167820000002</v>
      </c>
      <c r="H260" s="2">
        <f t="shared" si="1"/>
        <v>0.56999999999970896</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39119.879999999997</v>
      </c>
      <c r="D261" s="1">
        <f>'PR-RAS'!E265</f>
        <v>40463.550000000003</v>
      </c>
      <c r="E261" s="1">
        <v>0</v>
      </c>
      <c r="F261" s="1">
        <v>0</v>
      </c>
      <c r="G261" s="2">
        <f t="shared" si="0"/>
        <v>31212.214800000005</v>
      </c>
      <c r="H261" s="2">
        <f t="shared" si="1"/>
        <v>0.56999999999970896</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261253.16000000006</v>
      </c>
      <c r="D285" s="1">
        <f>'PR-RAS'!E289</f>
        <v>270545.67000000004</v>
      </c>
      <c r="E285" s="1">
        <v>0</v>
      </c>
      <c r="F285" s="1">
        <v>0</v>
      </c>
      <c r="G285" s="2">
        <f t="shared" si="8"/>
        <v>227865.83800000002</v>
      </c>
      <c r="H285" s="2">
        <f t="shared" si="9"/>
        <v>0.4900000000197906</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136582.15</v>
      </c>
      <c r="D286" s="1">
        <f>'PR-RAS'!E290</f>
        <v>193871.87999999995</v>
      </c>
      <c r="E286" s="1">
        <v>0</v>
      </c>
      <c r="F286" s="1">
        <v>0</v>
      </c>
      <c r="G286" s="2">
        <f t="shared" si="8"/>
        <v>149432.88434999995</v>
      </c>
      <c r="H286" s="2">
        <f t="shared" si="9"/>
        <v>0.27000000004773028</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4191751.33</v>
      </c>
      <c r="D288" s="1">
        <f>'PR-RAS'!E292</f>
        <v>4548302.71</v>
      </c>
      <c r="E288" s="1">
        <v>0</v>
      </c>
      <c r="F288" s="1">
        <v>0</v>
      </c>
      <c r="G288" s="2">
        <f t="shared" si="8"/>
        <v>3813758.3872499997</v>
      </c>
      <c r="H288" s="2">
        <f t="shared" si="9"/>
        <v>0.62000000011175871</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44126.5</v>
      </c>
      <c r="D290" s="1">
        <f>'PR-RAS'!E294</f>
        <v>167859.74</v>
      </c>
      <c r="E290" s="1">
        <v>0</v>
      </c>
      <c r="F290" s="1">
        <v>0</v>
      </c>
      <c r="G290" s="2">
        <f t="shared" si="8"/>
        <v>109775.48821999998</v>
      </c>
      <c r="H290" s="2">
        <f t="shared" si="9"/>
        <v>0.76000000000931323</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140</v>
      </c>
      <c r="D293" s="1">
        <f>'PR-RAS'!E298</f>
        <v>6776.14</v>
      </c>
      <c r="E293" s="1">
        <v>0</v>
      </c>
      <c r="F293" s="1">
        <v>0</v>
      </c>
      <c r="G293" s="2">
        <f t="shared" si="8"/>
        <v>3998.1457599999999</v>
      </c>
      <c r="H293" s="2">
        <f t="shared" si="9"/>
        <v>0.14000000000032742</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0</v>
      </c>
      <c r="D294" s="1">
        <f>'PR-RAS'!E299</f>
        <v>6636.14</v>
      </c>
      <c r="E294" s="1">
        <v>0</v>
      </c>
      <c r="F294" s="1">
        <v>0</v>
      </c>
      <c r="G294" s="2">
        <f t="shared" si="8"/>
        <v>3888.7780400000001</v>
      </c>
      <c r="H294" s="2">
        <f t="shared" si="9"/>
        <v>0.14000000000032742</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0</v>
      </c>
      <c r="D295" s="1">
        <f>'PR-RAS'!E300</f>
        <v>6636.14</v>
      </c>
      <c r="E295" s="1">
        <v>0</v>
      </c>
      <c r="F295" s="1">
        <v>0</v>
      </c>
      <c r="G295" s="2">
        <f t="shared" si="8"/>
        <v>3902.0503199999998</v>
      </c>
      <c r="H295" s="2">
        <f t="shared" si="9"/>
        <v>0.14000000000032742</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0</v>
      </c>
      <c r="D296" s="1">
        <f>'PR-RAS'!E301</f>
        <v>6636.14</v>
      </c>
      <c r="E296" s="1">
        <v>0</v>
      </c>
      <c r="F296" s="1">
        <v>0</v>
      </c>
      <c r="G296" s="2">
        <f t="shared" si="8"/>
        <v>3915.3226</v>
      </c>
      <c r="H296" s="2">
        <f t="shared" si="9"/>
        <v>0.14000000000032742</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140</v>
      </c>
      <c r="D306" s="1">
        <f>'PR-RAS'!E311</f>
        <v>140</v>
      </c>
      <c r="E306" s="1">
        <v>0</v>
      </c>
      <c r="F306" s="1">
        <v>0</v>
      </c>
      <c r="G306" s="2">
        <f t="shared" si="8"/>
        <v>128.1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140</v>
      </c>
      <c r="D307" s="1">
        <f>'PR-RAS'!E312</f>
        <v>140</v>
      </c>
      <c r="E307" s="1">
        <v>0</v>
      </c>
      <c r="F307" s="1">
        <v>0</v>
      </c>
      <c r="G307" s="2">
        <f t="shared" si="8"/>
        <v>128.52000000000001</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140</v>
      </c>
      <c r="D308" s="1">
        <f>'PR-RAS'!E313</f>
        <v>140</v>
      </c>
      <c r="E308" s="1">
        <v>0</v>
      </c>
      <c r="F308" s="1">
        <v>0</v>
      </c>
      <c r="G308" s="2">
        <f t="shared" si="8"/>
        <v>128.94</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72603.86</v>
      </c>
      <c r="D345" s="1">
        <f>'PR-RAS'!E350</f>
        <v>144777.15999999997</v>
      </c>
      <c r="E345" s="1">
        <v>0</v>
      </c>
      <c r="F345" s="1">
        <v>0</v>
      </c>
      <c r="G345" s="2">
        <f t="shared" si="8"/>
        <v>124582.41391999996</v>
      </c>
      <c r="H345" s="2">
        <f t="shared" si="9"/>
        <v>0.29999999997380655</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42344.36</v>
      </c>
      <c r="D358" s="1">
        <f>'PR-RAS'!E363</f>
        <v>64960.539999999994</v>
      </c>
      <c r="E358" s="1">
        <v>0</v>
      </c>
      <c r="F358" s="1">
        <v>0</v>
      </c>
      <c r="G358" s="2">
        <f t="shared" si="8"/>
        <v>61498.76208</v>
      </c>
      <c r="H358" s="2">
        <f t="shared" si="9"/>
        <v>0.82000000000698492</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38354.61</v>
      </c>
      <c r="D359" s="1">
        <f>'PR-RAS'!E364</f>
        <v>41799.369999999995</v>
      </c>
      <c r="E359" s="1">
        <v>0</v>
      </c>
      <c r="F359" s="1">
        <v>0</v>
      </c>
      <c r="G359" s="2">
        <f t="shared" si="8"/>
        <v>43659.299299999991</v>
      </c>
      <c r="H359" s="2">
        <f t="shared" si="9"/>
        <v>0.75999999999476131</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38354.61</v>
      </c>
      <c r="D362" s="1">
        <f>'PR-RAS'!E367</f>
        <v>34425.39</v>
      </c>
      <c r="E362" s="1">
        <v>0</v>
      </c>
      <c r="F362" s="1">
        <v>0</v>
      </c>
      <c r="G362" s="2">
        <f t="shared" si="8"/>
        <v>38701.145789999995</v>
      </c>
      <c r="H362" s="2">
        <f t="shared" si="9"/>
        <v>0.77999999999883585</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0</v>
      </c>
      <c r="D363" s="1">
        <f>'PR-RAS'!E368</f>
        <v>7373.98</v>
      </c>
      <c r="E363" s="1">
        <v>0</v>
      </c>
      <c r="F363" s="1">
        <v>0</v>
      </c>
      <c r="G363" s="2">
        <f t="shared" si="8"/>
        <v>5338.7615199999991</v>
      </c>
      <c r="H363" s="2">
        <f t="shared" si="9"/>
        <v>2.0000000000436557E-2</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232.1</v>
      </c>
      <c r="D364" s="1">
        <f>'PR-RAS'!E369</f>
        <v>3458.84</v>
      </c>
      <c r="E364" s="1">
        <v>0</v>
      </c>
      <c r="F364" s="1">
        <v>0</v>
      </c>
      <c r="G364" s="2">
        <f t="shared" si="8"/>
        <v>2595.37014</v>
      </c>
      <c r="H364" s="2">
        <f t="shared" si="9"/>
        <v>0.2599999999998488</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365</v>
      </c>
      <c r="E366" s="1">
        <v>0</v>
      </c>
      <c r="F366" s="1">
        <v>0</v>
      </c>
      <c r="G366" s="2">
        <f t="shared" si="8"/>
        <v>266.45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232.1</v>
      </c>
      <c r="D371" s="1">
        <f>'PR-RAS'!E376</f>
        <v>3093.84</v>
      </c>
      <c r="E371" s="1">
        <v>0</v>
      </c>
      <c r="F371" s="1">
        <v>0</v>
      </c>
      <c r="G371" s="2">
        <f t="shared" si="8"/>
        <v>2375.3186000000001</v>
      </c>
      <c r="H371" s="2">
        <f t="shared" si="9"/>
        <v>0.2599999999998488</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3757.65</v>
      </c>
      <c r="D386" s="1">
        <f>'PR-RAS'!E391</f>
        <v>19702.330000000002</v>
      </c>
      <c r="E386" s="1">
        <v>0</v>
      </c>
      <c r="F386" s="1">
        <v>0</v>
      </c>
      <c r="G386" s="2">
        <f t="shared" si="8"/>
        <v>16617.489350000003</v>
      </c>
      <c r="H386" s="2">
        <f t="shared" si="9"/>
        <v>0.68000000000165528</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3757.65</v>
      </c>
      <c r="D389" s="1">
        <f>'PR-RAS'!E394</f>
        <v>19702.330000000002</v>
      </c>
      <c r="E389" s="1">
        <v>0</v>
      </c>
      <c r="F389" s="1">
        <v>0</v>
      </c>
      <c r="G389" s="2">
        <f t="shared" si="8"/>
        <v>16746.976280000003</v>
      </c>
      <c r="H389" s="2">
        <f t="shared" si="9"/>
        <v>0.68000000000165528</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30259.5</v>
      </c>
      <c r="D397" s="1">
        <f>'PR-RAS'!E402</f>
        <v>79816.62</v>
      </c>
      <c r="E397" s="1">
        <v>0</v>
      </c>
      <c r="F397" s="1">
        <v>0</v>
      </c>
      <c r="G397" s="2">
        <f t="shared" si="8"/>
        <v>75197.525039999993</v>
      </c>
      <c r="H397" s="2">
        <f t="shared" si="9"/>
        <v>0.88000000000465661</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30259.5</v>
      </c>
      <c r="D398" s="1">
        <f>'PR-RAS'!E403</f>
        <v>79816.62</v>
      </c>
      <c r="E398" s="1">
        <v>0</v>
      </c>
      <c r="F398" s="1">
        <v>0</v>
      </c>
      <c r="G398" s="2">
        <f t="shared" si="8"/>
        <v>75387.417780000003</v>
      </c>
      <c r="H398" s="2">
        <f t="shared" si="9"/>
        <v>0.88000000000465661</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72463.86</v>
      </c>
      <c r="D403" s="1">
        <f>'PR-RAS'!E408</f>
        <v>138001.01999999996</v>
      </c>
      <c r="E403" s="1">
        <v>0</v>
      </c>
      <c r="F403" s="1">
        <v>0</v>
      </c>
      <c r="G403" s="2">
        <f t="shared" si="8"/>
        <v>140083.29179999998</v>
      </c>
      <c r="H403" s="2">
        <f t="shared" si="9"/>
        <v>0.15999999995983671</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4023136.46</v>
      </c>
      <c r="D405" s="1">
        <f>'PR-RAS'!E410</f>
        <v>4110498.18</v>
      </c>
      <c r="E405" s="1">
        <v>0</v>
      </c>
      <c r="F405" s="1">
        <v>0</v>
      </c>
      <c r="G405" s="2">
        <f t="shared" si="8"/>
        <v>4946629.6592800003</v>
      </c>
      <c r="H405" s="2">
        <f t="shared" si="9"/>
        <v>0.64000000013038516</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397975.31000000006</v>
      </c>
      <c r="D407" s="1">
        <f>'PR-RAS'!E412</f>
        <v>471193.69</v>
      </c>
      <c r="E407" s="1">
        <v>0</v>
      </c>
      <c r="F407" s="1">
        <v>0</v>
      </c>
      <c r="G407" s="2">
        <f t="shared" si="8"/>
        <v>544187.25214</v>
      </c>
      <c r="H407" s="2">
        <f t="shared" si="9"/>
        <v>0.62000000005355105</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333857.02000000008</v>
      </c>
      <c r="D408" s="1">
        <f>'PR-RAS'!E413</f>
        <v>415322.83</v>
      </c>
      <c r="E408" s="1">
        <v>0</v>
      </c>
      <c r="F408" s="1">
        <v>0</v>
      </c>
      <c r="G408" s="2">
        <f t="shared" si="8"/>
        <v>473952.59076000005</v>
      </c>
      <c r="H408" s="2">
        <f t="shared" si="9"/>
        <v>0.19000000006053597</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64118.289999999979</v>
      </c>
      <c r="D409" s="1">
        <f>'PR-RAS'!E414</f>
        <v>55870.859999999986</v>
      </c>
      <c r="E409" s="1">
        <v>0</v>
      </c>
      <c r="F409" s="1">
        <v>0</v>
      </c>
      <c r="G409" s="2">
        <f t="shared" si="8"/>
        <v>71750.884079999974</v>
      </c>
      <c r="H409" s="2">
        <f t="shared" si="9"/>
        <v>0.42999999999301508</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168614.87000000011</v>
      </c>
      <c r="D411" s="1">
        <f>'PR-RAS'!E416</f>
        <v>437804.5299999998</v>
      </c>
      <c r="E411" s="1">
        <v>0</v>
      </c>
      <c r="F411" s="1">
        <v>0</v>
      </c>
      <c r="G411" s="2">
        <f t="shared" si="8"/>
        <v>428131.81129999983</v>
      </c>
      <c r="H411" s="2">
        <f t="shared" si="9"/>
        <v>0.60000000009313226</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44126.5</v>
      </c>
      <c r="D413" s="1">
        <f>'PR-RAS'!E418</f>
        <v>167859.74</v>
      </c>
      <c r="E413" s="1">
        <v>0</v>
      </c>
      <c r="F413" s="1">
        <v>0</v>
      </c>
      <c r="G413" s="2">
        <f t="shared" si="8"/>
        <v>156496.54375999997</v>
      </c>
      <c r="H413" s="2">
        <f t="shared" si="9"/>
        <v>0.76000000000931323</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397975.31000000006</v>
      </c>
      <c r="D633" s="1">
        <f>'PR-RAS'!E639</f>
        <v>471193.69</v>
      </c>
      <c r="E633" s="1">
        <v>0</v>
      </c>
      <c r="F633" s="1">
        <v>0</v>
      </c>
      <c r="G633" s="2">
        <f t="shared" si="10"/>
        <v>847109.22008</v>
      </c>
      <c r="H633" s="2">
        <f t="shared" si="11"/>
        <v>0.62000000005355105</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333857.02000000008</v>
      </c>
      <c r="D634" s="1">
        <f>'PR-RAS'!E640</f>
        <v>415322.83</v>
      </c>
      <c r="E634" s="1">
        <v>0</v>
      </c>
      <c r="F634" s="1">
        <v>0</v>
      </c>
      <c r="G634" s="2">
        <f t="shared" si="10"/>
        <v>737130.19644000009</v>
      </c>
      <c r="H634" s="2">
        <f t="shared" si="11"/>
        <v>0.19000000006053597</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64118.289999999979</v>
      </c>
      <c r="D635" s="1">
        <f>'PR-RAS'!E641</f>
        <v>55870.859999999986</v>
      </c>
      <c r="E635" s="1">
        <v>0</v>
      </c>
      <c r="F635" s="1">
        <v>0</v>
      </c>
      <c r="G635" s="2">
        <f t="shared" si="10"/>
        <v>111495.24633999997</v>
      </c>
      <c r="H635" s="2">
        <f t="shared" si="11"/>
        <v>0.42999999999301508</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168614.87000000011</v>
      </c>
      <c r="D637" s="1">
        <f>'PR-RAS'!E643</f>
        <v>437804.5299999998</v>
      </c>
      <c r="E637" s="1">
        <v>0</v>
      </c>
      <c r="F637" s="1">
        <v>0</v>
      </c>
      <c r="G637" s="2">
        <f t="shared" si="10"/>
        <v>664126.41947999981</v>
      </c>
      <c r="H637" s="2">
        <f t="shared" si="11"/>
        <v>0.60000000009313226</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232733.16000000009</v>
      </c>
      <c r="D639" s="1">
        <f>'PR-RAS'!E645</f>
        <v>493675.38999999978</v>
      </c>
      <c r="E639" s="1">
        <v>0</v>
      </c>
      <c r="F639" s="1">
        <v>0</v>
      </c>
      <c r="G639" s="2">
        <f t="shared" si="10"/>
        <v>778413.55371999985</v>
      </c>
      <c r="H639" s="2">
        <f t="shared" si="11"/>
        <v>0.54999999987194315</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214610.76</v>
      </c>
      <c r="D642" s="1">
        <f>'PR-RAS'!E649</f>
        <v>538384.46</v>
      </c>
      <c r="E642" s="1">
        <v>0</v>
      </c>
      <c r="F642" s="1">
        <v>0</v>
      </c>
      <c r="G642" s="2">
        <f t="shared" si="10"/>
        <v>827774.37488000002</v>
      </c>
      <c r="H642" s="2">
        <f t="shared" si="11"/>
        <v>0.69999999995343387</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462306.72</v>
      </c>
      <c r="D643" s="1">
        <f>'PR-RAS'!E650</f>
        <v>472097.56</v>
      </c>
      <c r="E643" s="1">
        <v>0</v>
      </c>
      <c r="F643" s="1">
        <v>0</v>
      </c>
      <c r="G643" s="2">
        <f t="shared" si="10"/>
        <v>902974.1812799999</v>
      </c>
      <c r="H643" s="2">
        <f t="shared" si="11"/>
        <v>0.72000000003026798</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429705.99</v>
      </c>
      <c r="D644" s="1">
        <f>'PR-RAS'!E651</f>
        <v>362995.92</v>
      </c>
      <c r="E644" s="1">
        <v>0</v>
      </c>
      <c r="F644" s="1">
        <v>0</v>
      </c>
      <c r="G644" s="2">
        <f t="shared" si="10"/>
        <v>743113.70469000004</v>
      </c>
      <c r="H644" s="2">
        <f t="shared" si="11"/>
        <v>9.0000000025611371E-2</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247211.49</v>
      </c>
      <c r="D645" s="1">
        <f>'PR-RAS'!E652</f>
        <v>647486.10000000009</v>
      </c>
      <c r="E645" s="1">
        <v>0</v>
      </c>
      <c r="F645" s="1">
        <v>0</v>
      </c>
      <c r="G645" s="2">
        <f t="shared" si="10"/>
        <v>993166.29636000015</v>
      </c>
      <c r="H645" s="2">
        <f t="shared" si="11"/>
        <v>0.59000000008381903</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10</v>
      </c>
      <c r="D648" s="1">
        <f>'PR-RAS'!E655</f>
        <v>10</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0</v>
      </c>
      <c r="D654" s="1">
        <f>'PR-RAS'!E661</f>
        <v>9786</v>
      </c>
      <c r="E654" s="1">
        <v>0</v>
      </c>
      <c r="F654" s="1">
        <v>0</v>
      </c>
      <c r="G654" s="2">
        <f t="shared" si="10"/>
        <v>12780.516</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2932.52</v>
      </c>
      <c r="D703" s="1">
        <f>'PR-RAS'!E710</f>
        <v>7564.02</v>
      </c>
      <c r="E703" s="1">
        <v>0</v>
      </c>
      <c r="F703" s="1">
        <v>0</v>
      </c>
      <c r="G703" s="2">
        <f t="shared" si="10"/>
        <v>12678.51312</v>
      </c>
      <c r="H703" s="2">
        <f t="shared" si="11"/>
        <v>0.50000000000045475</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92.9</v>
      </c>
      <c r="D711" s="1">
        <f>'PR-RAS'!E718</f>
        <v>433.35</v>
      </c>
      <c r="E711" s="1">
        <v>0</v>
      </c>
      <c r="F711" s="1">
        <v>0</v>
      </c>
      <c r="G711" s="2">
        <f t="shared" si="10"/>
        <v>681.31600000000003</v>
      </c>
      <c r="H711" s="2">
        <f t="shared" si="11"/>
        <v>0.45000000000001705</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557.5</v>
      </c>
      <c r="D713" s="1">
        <f>'PR-RAS'!E720</f>
        <v>501.66</v>
      </c>
      <c r="E713" s="1">
        <v>0</v>
      </c>
      <c r="F713" s="1">
        <v>0</v>
      </c>
      <c r="G713" s="2">
        <f t="shared" si="10"/>
        <v>1111.30384</v>
      </c>
      <c r="H713" s="2">
        <f t="shared" si="11"/>
        <v>0.83999999999997499</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845.63</v>
      </c>
      <c r="D756" s="1">
        <f>'PR-RAS'!E763</f>
        <v>0</v>
      </c>
      <c r="E756" s="1">
        <v>0</v>
      </c>
      <c r="F756" s="1">
        <v>0</v>
      </c>
      <c r="G756" s="2">
        <f t="shared" si="10"/>
        <v>638.45065</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3272.53</v>
      </c>
      <c r="D763" s="1">
        <f>'PR-RAS'!E770</f>
        <v>2503.88</v>
      </c>
      <c r="E763" s="1">
        <v>0</v>
      </c>
      <c r="F763" s="1">
        <v>0</v>
      </c>
      <c r="G763" s="2">
        <f t="shared" si="10"/>
        <v>6309.5809800000006</v>
      </c>
      <c r="H763" s="2">
        <f t="shared" si="11"/>
        <v>0.58999999999969077</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133</v>
      </c>
      <c r="D809" s="1">
        <f>'PR-RAS'!E816</f>
        <v>0</v>
      </c>
      <c r="E809" s="1">
        <v>0</v>
      </c>
      <c r="F809" s="1">
        <v>0</v>
      </c>
      <c r="G809" s="2">
        <f t="shared" si="10"/>
        <v>107.46400000000001</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2343.4499999999998</v>
      </c>
      <c r="D810" s="1">
        <f>'PR-RAS'!E817</f>
        <v>2199.81</v>
      </c>
      <c r="E810" s="1">
        <v>0</v>
      </c>
      <c r="F810" s="1">
        <v>0</v>
      </c>
      <c r="G810" s="2">
        <f t="shared" ref="G810:G983" si="18">(B810/1000)*(C810*1+D810*2)</f>
        <v>5455.1436300000005</v>
      </c>
      <c r="H810" s="2">
        <f t="shared" ref="H810:H1067" si="19">ABS(C810-ROUND(C810,0))+ABS(D810-ROUND(D810,0))</f>
        <v>0.63999999999987267</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6304.32</v>
      </c>
      <c r="D812" s="1">
        <f>'PR-RAS'!E819</f>
        <v>4215</v>
      </c>
      <c r="E812" s="1">
        <v>0</v>
      </c>
      <c r="F812" s="1">
        <v>0</v>
      </c>
      <c r="G812" s="2">
        <f t="shared" si="18"/>
        <v>11949.533520000001</v>
      </c>
      <c r="H812" s="2">
        <f t="shared" si="19"/>
        <v>0.31999999999970896</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663.62</v>
      </c>
      <c r="D814" s="1">
        <f>'PR-RAS'!E821</f>
        <v>2389.8200000000002</v>
      </c>
      <c r="E814" s="1">
        <v>0</v>
      </c>
      <c r="F814" s="1">
        <v>0</v>
      </c>
      <c r="G814" s="2">
        <f t="shared" si="18"/>
        <v>4425.3703800000003</v>
      </c>
      <c r="H814" s="2">
        <f t="shared" si="19"/>
        <v>0.55999999999983174</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1990.84</v>
      </c>
      <c r="D821" s="1">
        <f>'PR-RAS'!E828</f>
        <v>0</v>
      </c>
      <c r="E821" s="1">
        <v>0</v>
      </c>
      <c r="F821" s="1">
        <v>0</v>
      </c>
      <c r="G821" s="2">
        <f t="shared" si="18"/>
        <v>1632.4887999999999</v>
      </c>
      <c r="H821" s="2">
        <f t="shared" si="19"/>
        <v>0.16000000000008185</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113261.75</v>
      </c>
      <c r="D1480" s="6"/>
      <c r="E1480" s="6">
        <v>0</v>
      </c>
      <c r="F1480" s="6">
        <v>0</v>
      </c>
      <c r="G1480" s="7">
        <f t="shared" ref="G1480:G1580" si="34">B1480/1000*C1480</f>
        <v>113.26175000000001</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272737.43</v>
      </c>
      <c r="D1481" s="1">
        <v>0</v>
      </c>
      <c r="E1481" s="1">
        <v>0</v>
      </c>
      <c r="F1481" s="1">
        <v>0</v>
      </c>
      <c r="G1481" s="2">
        <f t="shared" si="34"/>
        <v>545.47486000000004</v>
      </c>
      <c r="H1481" s="2">
        <f t="shared" si="35"/>
        <v>0.42999999999301508</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127960.26999999999</v>
      </c>
      <c r="D1483" s="1">
        <v>0</v>
      </c>
      <c r="E1483" s="1">
        <v>0</v>
      </c>
      <c r="F1483" s="1">
        <v>0</v>
      </c>
      <c r="G1483" s="2">
        <f t="shared" si="34"/>
        <v>511.84107999999998</v>
      </c>
      <c r="H1483" s="2">
        <f t="shared" si="35"/>
        <v>0.26999999998952262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51208.15</v>
      </c>
      <c r="D1484" s="1">
        <v>0</v>
      </c>
      <c r="E1484" s="1">
        <v>0</v>
      </c>
      <c r="F1484" s="1">
        <v>0</v>
      </c>
      <c r="G1484" s="2">
        <f t="shared" si="34"/>
        <v>256.04075</v>
      </c>
      <c r="H1484" s="2">
        <f t="shared" si="35"/>
        <v>0.15000000000145519</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75125.69</v>
      </c>
      <c r="D1485" s="1">
        <v>0</v>
      </c>
      <c r="E1485" s="1">
        <v>0</v>
      </c>
      <c r="F1485" s="1">
        <v>0</v>
      </c>
      <c r="G1485" s="2">
        <f t="shared" si="34"/>
        <v>450.75414000000001</v>
      </c>
      <c r="H1485" s="2">
        <f t="shared" si="35"/>
        <v>0.30999999999767169</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156.91999999999999</v>
      </c>
      <c r="D1486" s="1">
        <v>0</v>
      </c>
      <c r="E1486" s="1">
        <v>0</v>
      </c>
      <c r="F1486" s="1">
        <v>0</v>
      </c>
      <c r="G1486" s="2">
        <f t="shared" si="34"/>
        <v>1.0984399999999999</v>
      </c>
      <c r="H1486" s="2">
        <f t="shared" si="35"/>
        <v>8.0000000000012506E-2</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829.51</v>
      </c>
      <c r="D1487" s="1">
        <v>0</v>
      </c>
      <c r="E1487" s="1">
        <v>0</v>
      </c>
      <c r="F1487" s="1">
        <v>0</v>
      </c>
      <c r="G1487" s="2">
        <f t="shared" si="34"/>
        <v>6.6360799999999998</v>
      </c>
      <c r="H1487" s="2">
        <f t="shared" si="35"/>
        <v>0.49000000000000909</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640</v>
      </c>
      <c r="D1491" s="1">
        <v>0</v>
      </c>
      <c r="E1491" s="1">
        <v>0</v>
      </c>
      <c r="F1491" s="1">
        <v>0</v>
      </c>
      <c r="G1491" s="2">
        <f t="shared" si="34"/>
        <v>7.68</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144777.16</v>
      </c>
      <c r="D1492" s="1">
        <v>0</v>
      </c>
      <c r="E1492" s="1">
        <v>0</v>
      </c>
      <c r="F1492" s="1">
        <v>0</v>
      </c>
      <c r="G1492" s="2">
        <f t="shared" si="34"/>
        <v>1882.1030799999999</v>
      </c>
      <c r="H1492" s="2">
        <f t="shared" si="35"/>
        <v>0.16000000000349246</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208309.56</v>
      </c>
      <c r="D1499" s="1">
        <v>0</v>
      </c>
      <c r="E1499" s="1">
        <v>0</v>
      </c>
      <c r="F1499" s="1">
        <v>0</v>
      </c>
      <c r="G1499" s="2">
        <f t="shared" si="34"/>
        <v>4166.1912000000002</v>
      </c>
      <c r="H1499" s="2">
        <f t="shared" si="35"/>
        <v>0.44000000000232831</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137290.95000000001</v>
      </c>
      <c r="D1501" s="1">
        <v>0</v>
      </c>
      <c r="E1501" s="1">
        <v>0</v>
      </c>
      <c r="F1501" s="1">
        <v>0</v>
      </c>
      <c r="G1501" s="2">
        <f t="shared" si="34"/>
        <v>3020.4009000000001</v>
      </c>
      <c r="H1501" s="2">
        <f t="shared" si="35"/>
        <v>4.9999999988358468E-2</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51208.15</v>
      </c>
      <c r="D1502" s="1">
        <v>0</v>
      </c>
      <c r="E1502" s="1">
        <v>0</v>
      </c>
      <c r="F1502" s="1">
        <v>0</v>
      </c>
      <c r="G1502" s="2">
        <f t="shared" si="34"/>
        <v>1177.78745</v>
      </c>
      <c r="H1502" s="2">
        <f t="shared" si="35"/>
        <v>0.15000000000145519</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84564.57</v>
      </c>
      <c r="D1503" s="1">
        <v>0</v>
      </c>
      <c r="E1503" s="1">
        <v>0</v>
      </c>
      <c r="F1503" s="1">
        <v>0</v>
      </c>
      <c r="G1503" s="2">
        <f t="shared" si="34"/>
        <v>2029.5496800000003</v>
      </c>
      <c r="H1503" s="2">
        <f t="shared" si="35"/>
        <v>0.42999999999301508</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156.91999999999999</v>
      </c>
      <c r="D1504" s="1">
        <v>0</v>
      </c>
      <c r="E1504" s="1">
        <v>0</v>
      </c>
      <c r="F1504" s="1">
        <v>0</v>
      </c>
      <c r="G1504" s="2">
        <f t="shared" si="34"/>
        <v>3.923</v>
      </c>
      <c r="H1504" s="2">
        <f t="shared" si="35"/>
        <v>8.0000000000012506E-2</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1361.31</v>
      </c>
      <c r="D1505" s="1">
        <v>0</v>
      </c>
      <c r="E1505" s="1">
        <v>0</v>
      </c>
      <c r="F1505" s="1">
        <v>0</v>
      </c>
      <c r="G1505" s="2">
        <f t="shared" si="34"/>
        <v>35.394059999999996</v>
      </c>
      <c r="H1505" s="2">
        <f t="shared" si="35"/>
        <v>0.30999999999994543</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71018.61</v>
      </c>
      <c r="D1510" s="1">
        <v>0</v>
      </c>
      <c r="E1510" s="1">
        <v>0</v>
      </c>
      <c r="F1510" s="1">
        <v>0</v>
      </c>
      <c r="G1510" s="2">
        <f t="shared" si="34"/>
        <v>2201.5769100000002</v>
      </c>
      <c r="H1510" s="2">
        <f t="shared" si="35"/>
        <v>0.38999999999941792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177689.62</v>
      </c>
      <c r="D1517" s="1">
        <v>0</v>
      </c>
      <c r="E1517" s="1">
        <v>0</v>
      </c>
      <c r="F1517" s="1">
        <v>0</v>
      </c>
      <c r="G1517" s="2">
        <f t="shared" si="34"/>
        <v>6752.2055599999994</v>
      </c>
      <c r="H1517" s="2">
        <f t="shared" si="35"/>
        <v>0.38000000000465661</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117338.29999999999</v>
      </c>
      <c r="D1518" s="1">
        <v>0</v>
      </c>
      <c r="E1518" s="1">
        <v>0</v>
      </c>
      <c r="F1518" s="1">
        <v>0</v>
      </c>
      <c r="G1518" s="2">
        <f t="shared" si="34"/>
        <v>4576.1936999999998</v>
      </c>
      <c r="H1518" s="2">
        <f t="shared" si="35"/>
        <v>0.29999999998835847</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5106.76</v>
      </c>
      <c r="D1524" s="1">
        <v>0</v>
      </c>
      <c r="E1524" s="1">
        <v>0</v>
      </c>
      <c r="F1524" s="1">
        <v>0</v>
      </c>
      <c r="G1524" s="2">
        <f t="shared" si="34"/>
        <v>229.80420000000001</v>
      </c>
      <c r="H1524" s="2">
        <f t="shared" si="35"/>
        <v>0.23999999999978172</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5106.76</v>
      </c>
      <c r="D1530" s="1">
        <v>0</v>
      </c>
      <c r="E1530" s="1">
        <v>0</v>
      </c>
      <c r="F1530" s="1">
        <v>0</v>
      </c>
      <c r="G1530" s="2">
        <f t="shared" si="34"/>
        <v>260.44475999999997</v>
      </c>
      <c r="H1530" s="2">
        <f t="shared" si="35"/>
        <v>0.23999999999978172</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4769.17</v>
      </c>
      <c r="D1531" s="1">
        <v>0</v>
      </c>
      <c r="E1531" s="1">
        <v>0</v>
      </c>
      <c r="F1531" s="1">
        <v>0</v>
      </c>
      <c r="G1531" s="2">
        <f t="shared" si="34"/>
        <v>247.99683999999999</v>
      </c>
      <c r="H1531" s="2">
        <f t="shared" si="35"/>
        <v>0.17000000000007276</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6.63</v>
      </c>
      <c r="D1532" s="1">
        <v>0</v>
      </c>
      <c r="E1532" s="1">
        <v>0</v>
      </c>
      <c r="F1532" s="1">
        <v>0</v>
      </c>
      <c r="G1532" s="2">
        <f t="shared" si="34"/>
        <v>0.35138999999999998</v>
      </c>
      <c r="H1532" s="2">
        <f t="shared" si="35"/>
        <v>0.37000000000000011</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330.95</v>
      </c>
      <c r="D1533" s="1">
        <v>0</v>
      </c>
      <c r="E1533" s="1">
        <v>0</v>
      </c>
      <c r="F1533" s="1">
        <v>0</v>
      </c>
      <c r="G1533" s="2">
        <f t="shared" si="34"/>
        <v>17.871299999999998</v>
      </c>
      <c r="H1533" s="2">
        <f t="shared" si="35"/>
        <v>5.0000000000011369E-2</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0.01</v>
      </c>
      <c r="D1534" s="1">
        <v>0</v>
      </c>
      <c r="E1534" s="1">
        <v>0</v>
      </c>
      <c r="F1534" s="1">
        <v>0</v>
      </c>
      <c r="G1534" s="2">
        <f t="shared" si="34"/>
        <v>5.5000000000000003E-4</v>
      </c>
      <c r="H1534" s="2">
        <f t="shared" si="35"/>
        <v>0.01</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112231.54</v>
      </c>
      <c r="D1565" s="1">
        <v>0</v>
      </c>
      <c r="E1565" s="1">
        <v>0</v>
      </c>
      <c r="F1565" s="1">
        <v>0</v>
      </c>
      <c r="G1565" s="2">
        <f t="shared" si="34"/>
        <v>9651.9124399999982</v>
      </c>
      <c r="H1565" s="2">
        <f t="shared" si="35"/>
        <v>0.46000000000640284</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24072.73</v>
      </c>
      <c r="D1566" s="1">
        <v>0</v>
      </c>
      <c r="E1566" s="1">
        <v>0</v>
      </c>
      <c r="F1566" s="1">
        <v>0</v>
      </c>
      <c r="G1566" s="2">
        <f t="shared" si="34"/>
        <v>2094.3275099999996</v>
      </c>
      <c r="H1566" s="2">
        <f t="shared" si="35"/>
        <v>0.27000000000043656</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88158.81</v>
      </c>
      <c r="D1568" s="1">
        <v>0</v>
      </c>
      <c r="E1568" s="1">
        <v>0</v>
      </c>
      <c r="F1568" s="1">
        <v>0</v>
      </c>
      <c r="G1568" s="2">
        <f t="shared" si="34"/>
        <v>7846.1340899999996</v>
      </c>
      <c r="H1568" s="2">
        <f t="shared" si="35"/>
        <v>0.19000000000232831</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60351.32</v>
      </c>
      <c r="D1576" s="1">
        <v>0</v>
      </c>
      <c r="E1576" s="1">
        <v>0</v>
      </c>
      <c r="F1576" s="1">
        <v>0</v>
      </c>
      <c r="G1576" s="2">
        <f t="shared" si="34"/>
        <v>5854.0780400000003</v>
      </c>
      <c r="H1576" s="2">
        <f t="shared" si="35"/>
        <v>0.31999999999970896</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3130.97</v>
      </c>
      <c r="D1578" s="1">
        <v>0</v>
      </c>
      <c r="E1578" s="1">
        <v>0</v>
      </c>
      <c r="F1578" s="1">
        <v>0</v>
      </c>
      <c r="G1578" s="2">
        <f t="shared" si="34"/>
        <v>309.96602999999999</v>
      </c>
      <c r="H1578" s="2">
        <f t="shared" si="35"/>
        <v>3.0000000000200089E-2</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57220.35</v>
      </c>
      <c r="D1579" s="1">
        <v>0</v>
      </c>
      <c r="E1579" s="1">
        <v>0</v>
      </c>
      <c r="F1579" s="1">
        <v>0</v>
      </c>
      <c r="G1579" s="2">
        <f t="shared" si="34"/>
        <v>5722.0349999999999</v>
      </c>
      <c r="H1579" s="2">
        <f t="shared" si="35"/>
        <v>0.34999999999854481</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8" t="s">
        <v>3319</v>
      </c>
      <c r="B1" s="378"/>
      <c r="C1" s="378"/>
    </row>
    <row r="2" spans="1:17" ht="33" customHeight="1">
      <c r="A2" s="379" t="s">
        <v>3320</v>
      </c>
      <c r="B2" s="380"/>
      <c r="C2" s="377"/>
      <c r="D2" s="4"/>
      <c r="E2" s="4"/>
      <c r="F2" s="4"/>
      <c r="G2" s="4"/>
      <c r="H2" s="4"/>
      <c r="I2" s="4"/>
      <c r="J2" s="4"/>
      <c r="K2" s="4"/>
      <c r="L2" s="4"/>
      <c r="M2" s="4"/>
      <c r="N2" s="4"/>
      <c r="O2" s="4"/>
      <c r="P2" s="4"/>
      <c r="Q2" s="4"/>
    </row>
    <row r="3" spans="1:17" ht="18.75" customHeight="1">
      <c r="A3" s="304" t="s">
        <v>3321</v>
      </c>
      <c r="B3" s="381" t="s">
        <v>3322</v>
      </c>
      <c r="C3" s="377"/>
      <c r="D3" s="4"/>
      <c r="E3" s="4"/>
      <c r="F3" s="4"/>
      <c r="G3" s="4"/>
      <c r="H3" s="4"/>
      <c r="I3" s="4"/>
      <c r="J3" s="4"/>
      <c r="K3" s="4"/>
      <c r="L3" s="4"/>
      <c r="M3" s="4"/>
      <c r="N3" s="4"/>
      <c r="O3" s="4"/>
      <c r="P3" s="4"/>
      <c r="Q3" s="4"/>
    </row>
    <row r="4" spans="1:17" ht="37.5" hidden="1" customHeight="1">
      <c r="A4" s="305" t="s">
        <v>3323</v>
      </c>
      <c r="B4" s="376" t="s">
        <v>3324</v>
      </c>
      <c r="C4" s="377"/>
      <c r="D4" s="4"/>
      <c r="E4" s="4"/>
      <c r="F4" s="4"/>
      <c r="G4" s="4"/>
      <c r="H4" s="4"/>
      <c r="I4" s="4"/>
      <c r="J4" s="4"/>
      <c r="K4" s="4"/>
      <c r="L4" s="4"/>
      <c r="M4" s="4"/>
      <c r="N4" s="4"/>
      <c r="O4" s="4"/>
      <c r="P4" s="4"/>
      <c r="Q4" s="4"/>
    </row>
    <row r="5" spans="1:17" ht="48" hidden="1" customHeight="1">
      <c r="A5" s="305" t="s">
        <v>3323</v>
      </c>
      <c r="B5" s="376" t="s">
        <v>3325</v>
      </c>
      <c r="C5" s="377"/>
      <c r="D5" s="4"/>
      <c r="E5" s="4"/>
      <c r="F5" s="4"/>
      <c r="G5" s="4"/>
      <c r="H5" s="4"/>
      <c r="I5" s="4"/>
      <c r="J5" s="4"/>
      <c r="K5" s="4"/>
      <c r="L5" s="4"/>
      <c r="M5" s="4"/>
      <c r="N5" s="4"/>
      <c r="O5" s="4"/>
      <c r="P5" s="4"/>
      <c r="Q5" s="4"/>
    </row>
    <row r="6" spans="1:17" ht="59.25" hidden="1" customHeight="1">
      <c r="A6" s="305" t="s">
        <v>3323</v>
      </c>
      <c r="B6" s="376" t="s">
        <v>3326</v>
      </c>
      <c r="C6" s="377"/>
      <c r="D6" s="4"/>
      <c r="E6" s="4"/>
      <c r="F6" s="4"/>
      <c r="G6" s="4"/>
      <c r="H6" s="4"/>
      <c r="I6" s="4"/>
      <c r="J6" s="4"/>
      <c r="K6" s="4"/>
      <c r="L6" s="4"/>
      <c r="M6" s="4"/>
      <c r="N6" s="4"/>
      <c r="O6" s="4"/>
      <c r="P6" s="4"/>
      <c r="Q6" s="4"/>
    </row>
    <row r="7" spans="1:17" ht="48" hidden="1" customHeight="1">
      <c r="A7" s="305" t="s">
        <v>3327</v>
      </c>
      <c r="B7" s="376" t="s">
        <v>3328</v>
      </c>
      <c r="C7" s="377"/>
      <c r="D7" s="4"/>
      <c r="E7" s="4"/>
      <c r="F7" s="4"/>
      <c r="G7" s="4"/>
      <c r="H7" s="4"/>
      <c r="I7" s="4"/>
      <c r="J7" s="4"/>
      <c r="K7" s="4"/>
      <c r="L7" s="4"/>
      <c r="M7" s="4"/>
      <c r="N7" s="4"/>
      <c r="O7" s="4"/>
      <c r="P7" s="4"/>
      <c r="Q7" s="4"/>
    </row>
    <row r="8" spans="1:17" ht="41.25" hidden="1" customHeight="1">
      <c r="A8" s="305" t="s">
        <v>3329</v>
      </c>
      <c r="B8" s="376" t="s">
        <v>3330</v>
      </c>
      <c r="C8" s="377"/>
      <c r="D8" s="4"/>
      <c r="E8" s="4"/>
      <c r="F8" s="4"/>
      <c r="G8" s="4"/>
      <c r="H8" s="4"/>
      <c r="I8" s="4"/>
      <c r="J8" s="4"/>
      <c r="K8" s="4"/>
      <c r="L8" s="4"/>
      <c r="M8" s="4"/>
      <c r="N8" s="4"/>
      <c r="O8" s="4"/>
      <c r="P8" s="4"/>
      <c r="Q8" s="4"/>
    </row>
    <row r="9" spans="1:17" ht="59.25" hidden="1" customHeight="1">
      <c r="A9" s="305" t="s">
        <v>3331</v>
      </c>
      <c r="B9" s="376" t="s">
        <v>3332</v>
      </c>
      <c r="C9" s="377"/>
      <c r="D9" s="4"/>
      <c r="E9" s="4"/>
      <c r="F9" s="4"/>
      <c r="G9" s="4"/>
      <c r="H9" s="4"/>
      <c r="I9" s="4"/>
      <c r="J9" s="4"/>
      <c r="K9" s="4"/>
      <c r="L9" s="4"/>
      <c r="M9" s="4"/>
      <c r="N9" s="4"/>
      <c r="O9" s="4"/>
      <c r="P9" s="4"/>
      <c r="Q9" s="4"/>
    </row>
    <row r="10" spans="1:17" ht="61.5" hidden="1" customHeight="1">
      <c r="A10" s="305" t="s">
        <v>3331</v>
      </c>
      <c r="B10" s="376" t="s">
        <v>3333</v>
      </c>
      <c r="C10" s="377"/>
      <c r="D10" s="4"/>
      <c r="E10" s="4"/>
      <c r="F10" s="4"/>
      <c r="G10" s="4"/>
      <c r="H10" s="4"/>
      <c r="I10" s="4"/>
      <c r="J10" s="4"/>
      <c r="K10" s="4"/>
      <c r="L10" s="4"/>
      <c r="M10" s="4"/>
      <c r="N10" s="4"/>
      <c r="O10" s="4"/>
      <c r="P10" s="4"/>
      <c r="Q10" s="4"/>
    </row>
    <row r="11" spans="1:17" ht="43.5" hidden="1" customHeight="1">
      <c r="A11" s="305" t="s">
        <v>3331</v>
      </c>
      <c r="B11" s="376" t="s">
        <v>3334</v>
      </c>
      <c r="C11" s="377"/>
      <c r="D11" s="4"/>
      <c r="E11" s="4"/>
      <c r="F11" s="4"/>
      <c r="G11" s="4"/>
      <c r="H11" s="4"/>
      <c r="I11" s="4"/>
      <c r="J11" s="4"/>
      <c r="K11" s="4"/>
      <c r="L11" s="4"/>
      <c r="M11" s="4"/>
      <c r="N11" s="4"/>
      <c r="O11" s="4"/>
      <c r="P11" s="4"/>
      <c r="Q11" s="4"/>
    </row>
    <row r="12" spans="1:17" ht="27.75" hidden="1" customHeight="1">
      <c r="A12" s="305" t="s">
        <v>3335</v>
      </c>
      <c r="B12" s="376" t="s">
        <v>3336</v>
      </c>
      <c r="C12" s="377"/>
      <c r="D12" s="4"/>
      <c r="E12" s="4"/>
      <c r="F12" s="4"/>
      <c r="G12" s="4"/>
      <c r="H12" s="4"/>
      <c r="I12" s="4"/>
      <c r="J12" s="4"/>
      <c r="K12" s="4"/>
      <c r="L12" s="4"/>
      <c r="M12" s="4"/>
      <c r="N12" s="4"/>
      <c r="O12" s="4"/>
      <c r="P12" s="4"/>
      <c r="Q12" s="4"/>
    </row>
    <row r="13" spans="1:17" ht="27.75" hidden="1" customHeight="1">
      <c r="A13" s="305" t="s">
        <v>3337</v>
      </c>
      <c r="B13" s="376" t="s">
        <v>3338</v>
      </c>
      <c r="C13" s="377"/>
      <c r="D13" s="4"/>
      <c r="E13" s="4"/>
      <c r="F13" s="4"/>
      <c r="G13" s="4"/>
      <c r="H13" s="4"/>
      <c r="I13" s="4"/>
      <c r="J13" s="4"/>
      <c r="K13" s="4"/>
      <c r="L13" s="4"/>
      <c r="M13" s="4"/>
      <c r="N13" s="4"/>
      <c r="O13" s="4"/>
      <c r="P13" s="4"/>
      <c r="Q13" s="4"/>
    </row>
    <row r="14" spans="1:17" ht="45.75" hidden="1" customHeight="1">
      <c r="A14" s="305" t="s">
        <v>3339</v>
      </c>
      <c r="B14" s="376" t="s">
        <v>3340</v>
      </c>
      <c r="C14" s="377"/>
      <c r="D14" s="4"/>
      <c r="E14" s="4"/>
      <c r="F14" s="4"/>
      <c r="G14" s="4"/>
      <c r="H14" s="4"/>
      <c r="I14" s="4"/>
      <c r="J14" s="4"/>
      <c r="K14" s="4"/>
      <c r="L14" s="4"/>
      <c r="M14" s="4"/>
      <c r="N14" s="4"/>
      <c r="O14" s="4"/>
      <c r="P14" s="4"/>
      <c r="Q14" s="4"/>
    </row>
    <row r="15" spans="1:17" ht="45.75" hidden="1" customHeight="1">
      <c r="A15" s="305" t="s">
        <v>3341</v>
      </c>
      <c r="B15" s="376" t="s">
        <v>3342</v>
      </c>
      <c r="C15" s="377"/>
      <c r="D15" s="4"/>
      <c r="E15" s="4"/>
      <c r="F15" s="4"/>
      <c r="G15" s="4"/>
      <c r="H15" s="4"/>
      <c r="I15" s="4"/>
      <c r="J15" s="4"/>
      <c r="K15" s="4"/>
      <c r="L15" s="4"/>
      <c r="M15" s="4"/>
      <c r="N15" s="4"/>
      <c r="O15" s="4"/>
      <c r="P15" s="4"/>
      <c r="Q15" s="4"/>
    </row>
    <row r="16" spans="1:17" ht="51" hidden="1" customHeight="1">
      <c r="A16" s="305" t="s">
        <v>3343</v>
      </c>
      <c r="B16" s="376" t="s">
        <v>3344</v>
      </c>
      <c r="C16" s="377"/>
      <c r="D16" s="4"/>
      <c r="E16" s="4"/>
      <c r="F16" s="4"/>
      <c r="G16" s="4"/>
      <c r="H16" s="4"/>
      <c r="I16" s="4"/>
      <c r="J16" s="4"/>
      <c r="K16" s="4"/>
      <c r="L16" s="4"/>
      <c r="M16" s="4"/>
      <c r="N16" s="4"/>
      <c r="O16" s="4"/>
      <c r="P16" s="4"/>
      <c r="Q16" s="4"/>
    </row>
    <row r="17" spans="1:17" ht="27.75" hidden="1" customHeight="1">
      <c r="A17" s="305" t="s">
        <v>3345</v>
      </c>
      <c r="B17" s="376" t="s">
        <v>3346</v>
      </c>
      <c r="C17" s="377"/>
      <c r="D17" s="4"/>
      <c r="E17" s="4"/>
      <c r="F17" s="4"/>
      <c r="G17" s="4"/>
      <c r="H17" s="4"/>
      <c r="I17" s="4"/>
      <c r="J17" s="4"/>
      <c r="K17" s="4"/>
      <c r="L17" s="4"/>
      <c r="M17" s="4"/>
      <c r="N17" s="4"/>
      <c r="O17" s="4"/>
      <c r="P17" s="4"/>
      <c r="Q17" s="4"/>
    </row>
    <row r="18" spans="1:17" ht="27.75" hidden="1" customHeight="1">
      <c r="A18" s="305" t="s">
        <v>3347</v>
      </c>
      <c r="B18" s="376" t="s">
        <v>3348</v>
      </c>
      <c r="C18" s="377"/>
      <c r="D18" s="4"/>
      <c r="E18" s="4"/>
      <c r="F18" s="4"/>
      <c r="G18" s="4"/>
      <c r="H18" s="4"/>
      <c r="I18" s="4"/>
      <c r="J18" s="4"/>
      <c r="K18" s="4"/>
      <c r="L18" s="4"/>
      <c r="M18" s="4"/>
      <c r="N18" s="4"/>
      <c r="O18" s="4"/>
      <c r="P18" s="4"/>
      <c r="Q18" s="4"/>
    </row>
    <row r="19" spans="1:17" ht="45" hidden="1" customHeight="1">
      <c r="A19" s="305" t="s">
        <v>3347</v>
      </c>
      <c r="B19" s="376" t="s">
        <v>3349</v>
      </c>
      <c r="C19" s="377"/>
      <c r="D19" s="4"/>
      <c r="E19" s="4"/>
      <c r="F19" s="4"/>
      <c r="G19" s="4"/>
      <c r="H19" s="4"/>
      <c r="I19" s="4"/>
      <c r="J19" s="4"/>
      <c r="K19" s="4"/>
      <c r="L19" s="4"/>
      <c r="M19" s="4"/>
      <c r="N19" s="4"/>
      <c r="O19" s="4"/>
      <c r="P19" s="4"/>
      <c r="Q19" s="4"/>
    </row>
    <row r="20" spans="1:17" ht="45" hidden="1" customHeight="1">
      <c r="A20" s="305" t="s">
        <v>3350</v>
      </c>
      <c r="B20" s="376" t="s">
        <v>3351</v>
      </c>
      <c r="C20" s="377"/>
      <c r="D20" s="4"/>
      <c r="E20" s="4"/>
      <c r="F20" s="4"/>
      <c r="G20" s="4"/>
      <c r="H20" s="4"/>
      <c r="I20" s="4"/>
      <c r="J20" s="4"/>
      <c r="K20" s="4"/>
      <c r="L20" s="4"/>
      <c r="M20" s="4"/>
      <c r="N20" s="4"/>
      <c r="O20" s="4"/>
      <c r="P20" s="4"/>
      <c r="Q20" s="4"/>
    </row>
    <row r="21" spans="1:17" ht="30" hidden="1" customHeight="1">
      <c r="A21" s="305" t="s">
        <v>3352</v>
      </c>
      <c r="B21" s="376" t="s">
        <v>3353</v>
      </c>
      <c r="C21" s="377"/>
      <c r="D21" s="4"/>
      <c r="E21" s="4"/>
      <c r="F21" s="4"/>
      <c r="G21" s="4"/>
      <c r="H21" s="4"/>
      <c r="I21" s="4"/>
      <c r="J21" s="4"/>
      <c r="K21" s="4"/>
      <c r="L21" s="4"/>
      <c r="M21" s="4"/>
      <c r="N21" s="4"/>
      <c r="O21" s="4"/>
      <c r="P21" s="4"/>
      <c r="Q21" s="4"/>
    </row>
    <row r="22" spans="1:17" ht="30" hidden="1" customHeight="1">
      <c r="A22" s="305" t="s">
        <v>3354</v>
      </c>
      <c r="B22" s="376" t="s">
        <v>3355</v>
      </c>
      <c r="C22" s="377"/>
      <c r="D22" s="4"/>
      <c r="E22" s="4"/>
      <c r="F22" s="4"/>
      <c r="G22" s="4"/>
      <c r="H22" s="4"/>
      <c r="I22" s="4"/>
      <c r="J22" s="4"/>
      <c r="K22" s="4"/>
      <c r="L22" s="4"/>
      <c r="M22" s="4"/>
      <c r="N22" s="4"/>
      <c r="O22" s="4"/>
      <c r="P22" s="4"/>
      <c r="Q22" s="4"/>
    </row>
    <row r="23" spans="1:17" ht="30" hidden="1" customHeight="1">
      <c r="A23" s="305" t="s">
        <v>3356</v>
      </c>
      <c r="B23" s="376" t="s">
        <v>3357</v>
      </c>
      <c r="C23" s="377"/>
      <c r="D23" s="4"/>
      <c r="E23" s="4"/>
      <c r="F23" s="4"/>
      <c r="G23" s="4"/>
      <c r="H23" s="4"/>
      <c r="I23" s="4"/>
      <c r="J23" s="4"/>
      <c r="K23" s="4"/>
      <c r="L23" s="4"/>
      <c r="M23" s="4"/>
      <c r="N23" s="4"/>
      <c r="O23" s="4"/>
      <c r="P23" s="4"/>
      <c r="Q23" s="4"/>
    </row>
    <row r="24" spans="1:17" ht="30" hidden="1" customHeight="1">
      <c r="A24" s="305" t="s">
        <v>3358</v>
      </c>
      <c r="B24" s="376" t="s">
        <v>3359</v>
      </c>
      <c r="C24" s="377"/>
      <c r="D24" s="4"/>
      <c r="E24" s="4"/>
      <c r="F24" s="4"/>
      <c r="G24" s="4"/>
      <c r="H24" s="4"/>
      <c r="I24" s="4"/>
      <c r="J24" s="4"/>
      <c r="K24" s="4"/>
      <c r="L24" s="4"/>
      <c r="M24" s="4"/>
      <c r="N24" s="4"/>
      <c r="O24" s="4"/>
      <c r="P24" s="4"/>
      <c r="Q24" s="4"/>
    </row>
    <row r="25" spans="1:17" ht="30" hidden="1" customHeight="1">
      <c r="A25" s="305" t="s">
        <v>3360</v>
      </c>
      <c r="B25" s="376" t="s">
        <v>3361</v>
      </c>
      <c r="C25" s="377"/>
      <c r="D25" s="4"/>
      <c r="E25" s="4"/>
      <c r="F25" s="4"/>
      <c r="G25" s="4"/>
      <c r="H25" s="4"/>
      <c r="I25" s="4"/>
      <c r="J25" s="4"/>
      <c r="K25" s="4"/>
      <c r="L25" s="4"/>
      <c r="M25" s="4"/>
      <c r="N25" s="4"/>
      <c r="O25" s="4"/>
      <c r="P25" s="4"/>
      <c r="Q25" s="4"/>
    </row>
    <row r="26" spans="1:17" ht="30" hidden="1" customHeight="1">
      <c r="A26" s="305" t="s">
        <v>3362</v>
      </c>
      <c r="B26" s="376" t="s">
        <v>3363</v>
      </c>
      <c r="C26" s="377"/>
      <c r="D26" s="4"/>
      <c r="E26" s="4"/>
      <c r="F26" s="4"/>
      <c r="G26" s="4"/>
      <c r="H26" s="4"/>
      <c r="I26" s="4"/>
      <c r="J26" s="4"/>
      <c r="K26" s="4"/>
      <c r="L26" s="4"/>
      <c r="M26" s="4"/>
      <c r="N26" s="4"/>
      <c r="O26" s="4"/>
      <c r="P26" s="4"/>
      <c r="Q26" s="4"/>
    </row>
    <row r="27" spans="1:17" ht="70.5" hidden="1" customHeight="1">
      <c r="A27" s="305" t="s">
        <v>3364</v>
      </c>
      <c r="B27" s="376" t="s">
        <v>3365</v>
      </c>
      <c r="C27" s="377"/>
      <c r="D27" s="4"/>
      <c r="E27" s="4"/>
      <c r="F27" s="4"/>
      <c r="G27" s="4"/>
      <c r="H27" s="4"/>
      <c r="I27" s="4"/>
      <c r="J27" s="4"/>
      <c r="K27" s="4"/>
      <c r="L27" s="4"/>
      <c r="M27" s="4"/>
      <c r="N27" s="4"/>
      <c r="O27" s="4"/>
      <c r="P27" s="4"/>
      <c r="Q27" s="4"/>
    </row>
    <row r="28" spans="1:17" ht="48" hidden="1" customHeight="1">
      <c r="A28" s="305" t="s">
        <v>3366</v>
      </c>
      <c r="B28" s="376" t="s">
        <v>3367</v>
      </c>
      <c r="C28" s="377"/>
      <c r="D28" s="4"/>
      <c r="E28" s="4"/>
      <c r="F28" s="4"/>
      <c r="G28" s="4"/>
      <c r="H28" s="4"/>
      <c r="I28" s="4"/>
      <c r="J28" s="4"/>
      <c r="K28" s="4"/>
      <c r="L28" s="4"/>
      <c r="M28" s="4"/>
      <c r="N28" s="4"/>
      <c r="O28" s="4"/>
      <c r="P28" s="4"/>
      <c r="Q28" s="4"/>
    </row>
    <row r="29" spans="1:17" ht="100.5" hidden="1" customHeight="1">
      <c r="A29" s="305" t="s">
        <v>3368</v>
      </c>
      <c r="B29" s="376" t="s">
        <v>3369</v>
      </c>
      <c r="C29" s="377"/>
      <c r="D29" s="4"/>
      <c r="E29" s="4"/>
      <c r="F29" s="4"/>
      <c r="G29" s="4"/>
      <c r="H29" s="4"/>
      <c r="I29" s="4"/>
      <c r="J29" s="4"/>
      <c r="K29" s="4"/>
      <c r="L29" s="4"/>
      <c r="M29" s="4"/>
      <c r="N29" s="4"/>
      <c r="O29" s="4"/>
      <c r="P29" s="4"/>
      <c r="Q29" s="4"/>
    </row>
    <row r="30" spans="1:17" ht="45" hidden="1" customHeight="1">
      <c r="A30" s="305" t="s">
        <v>3370</v>
      </c>
      <c r="B30" s="376" t="s">
        <v>3371</v>
      </c>
      <c r="C30" s="377"/>
      <c r="D30" s="4"/>
      <c r="E30" s="4"/>
      <c r="F30" s="4"/>
      <c r="G30" s="4"/>
      <c r="H30" s="4"/>
      <c r="I30" s="4"/>
      <c r="J30" s="4"/>
      <c r="K30" s="4"/>
      <c r="L30" s="4"/>
      <c r="M30" s="4"/>
      <c r="N30" s="4"/>
      <c r="O30" s="4"/>
      <c r="P30" s="4"/>
      <c r="Q30" s="4"/>
    </row>
    <row r="31" spans="1:17" ht="45" hidden="1" customHeight="1">
      <c r="A31" s="305" t="s">
        <v>3372</v>
      </c>
      <c r="B31" s="376" t="s">
        <v>3373</v>
      </c>
      <c r="C31" s="377"/>
      <c r="D31" s="4"/>
      <c r="E31" s="4"/>
      <c r="F31" s="4"/>
      <c r="G31" s="4"/>
      <c r="H31" s="4"/>
      <c r="I31" s="4"/>
      <c r="J31" s="4"/>
      <c r="K31" s="4"/>
      <c r="L31" s="4"/>
      <c r="M31" s="4"/>
      <c r="N31" s="4"/>
      <c r="O31" s="4"/>
      <c r="P31" s="4"/>
      <c r="Q31" s="4"/>
    </row>
    <row r="32" spans="1:17" ht="45" hidden="1" customHeight="1">
      <c r="A32" s="305" t="s">
        <v>3374</v>
      </c>
      <c r="B32" s="376" t="s">
        <v>3375</v>
      </c>
      <c r="C32" s="377"/>
      <c r="D32" s="4"/>
      <c r="E32" s="4"/>
      <c r="F32" s="4"/>
      <c r="G32" s="4"/>
      <c r="H32" s="4"/>
      <c r="I32" s="4"/>
      <c r="J32" s="4"/>
      <c r="K32" s="4"/>
      <c r="L32" s="4"/>
      <c r="M32" s="4"/>
      <c r="N32" s="4"/>
      <c r="O32" s="4"/>
      <c r="P32" s="4"/>
      <c r="Q32" s="4"/>
    </row>
    <row r="33" spans="1:17" ht="72" hidden="1" customHeight="1">
      <c r="A33" s="305" t="s">
        <v>3376</v>
      </c>
      <c r="B33" s="376" t="s">
        <v>3377</v>
      </c>
      <c r="C33" s="377"/>
      <c r="D33" s="4"/>
      <c r="E33" s="4"/>
      <c r="F33" s="4"/>
      <c r="G33" s="4"/>
      <c r="H33" s="4"/>
      <c r="I33" s="4"/>
      <c r="J33" s="4"/>
      <c r="K33" s="4"/>
      <c r="L33" s="4"/>
      <c r="M33" s="4"/>
      <c r="N33" s="4"/>
      <c r="O33" s="4"/>
      <c r="P33" s="4"/>
      <c r="Q33" s="4"/>
    </row>
    <row r="34" spans="1:17" ht="79.5" hidden="1" customHeight="1">
      <c r="A34" s="305" t="s">
        <v>3378</v>
      </c>
      <c r="B34" s="376" t="s">
        <v>3379</v>
      </c>
      <c r="C34" s="377"/>
      <c r="D34" s="4"/>
      <c r="E34" s="4"/>
      <c r="F34" s="4"/>
      <c r="G34" s="4"/>
      <c r="H34" s="4"/>
      <c r="I34" s="4"/>
      <c r="J34" s="4"/>
      <c r="K34" s="4"/>
      <c r="L34" s="4"/>
      <c r="M34" s="4"/>
      <c r="N34" s="4"/>
      <c r="O34" s="4"/>
      <c r="P34" s="4"/>
      <c r="Q34" s="4"/>
    </row>
    <row r="35" spans="1:17" ht="70.5" hidden="1" customHeight="1">
      <c r="A35" s="305" t="s">
        <v>3380</v>
      </c>
      <c r="B35" s="376" t="s">
        <v>3381</v>
      </c>
      <c r="C35" s="377"/>
      <c r="D35" s="4"/>
      <c r="E35" s="4"/>
      <c r="F35" s="4"/>
      <c r="G35" s="4"/>
      <c r="H35" s="4"/>
      <c r="I35" s="4"/>
      <c r="J35" s="4"/>
      <c r="K35" s="4"/>
      <c r="L35" s="4"/>
      <c r="M35" s="4"/>
      <c r="N35" s="4"/>
      <c r="O35" s="4"/>
      <c r="P35" s="4"/>
      <c r="Q35" s="4"/>
    </row>
    <row r="36" spans="1:17" ht="45.75" hidden="1" customHeight="1">
      <c r="A36" s="305" t="s">
        <v>3382</v>
      </c>
      <c r="B36" s="376" t="s">
        <v>3383</v>
      </c>
      <c r="C36" s="377"/>
      <c r="D36" s="4"/>
      <c r="E36" s="4"/>
      <c r="F36" s="4"/>
      <c r="G36" s="4"/>
      <c r="H36" s="4"/>
      <c r="I36" s="4"/>
      <c r="J36" s="4"/>
      <c r="K36" s="4"/>
      <c r="L36" s="4"/>
      <c r="M36" s="4"/>
      <c r="N36" s="4"/>
      <c r="O36" s="4"/>
      <c r="P36" s="4"/>
      <c r="Q36" s="4"/>
    </row>
    <row r="37" spans="1:17" ht="54.75" hidden="1" customHeight="1">
      <c r="A37" s="305" t="s">
        <v>3384</v>
      </c>
      <c r="B37" s="376" t="s">
        <v>3385</v>
      </c>
      <c r="C37" s="377"/>
      <c r="D37" s="4"/>
      <c r="E37" s="4"/>
      <c r="F37" s="4"/>
      <c r="G37" s="4"/>
      <c r="H37" s="4"/>
      <c r="I37" s="4"/>
      <c r="J37" s="4"/>
      <c r="K37" s="4"/>
      <c r="L37" s="4"/>
      <c r="M37" s="4"/>
      <c r="N37" s="4"/>
      <c r="O37" s="4"/>
      <c r="P37" s="4"/>
      <c r="Q37" s="4"/>
    </row>
    <row r="38" spans="1:17" ht="37.5" hidden="1" customHeight="1">
      <c r="A38" s="305" t="s">
        <v>3386</v>
      </c>
      <c r="B38" s="376" t="s">
        <v>3387</v>
      </c>
      <c r="C38" s="377"/>
      <c r="D38" s="4"/>
      <c r="E38" s="4"/>
      <c r="F38" s="4"/>
      <c r="G38" s="4"/>
      <c r="H38" s="4"/>
      <c r="I38" s="4"/>
      <c r="J38" s="4"/>
      <c r="K38" s="4"/>
      <c r="L38" s="4"/>
      <c r="M38" s="4"/>
      <c r="N38" s="4"/>
      <c r="O38" s="4"/>
      <c r="P38" s="4"/>
      <c r="Q38" s="4"/>
    </row>
    <row r="39" spans="1:17" ht="61.5" hidden="1" customHeight="1">
      <c r="A39" s="305" t="s">
        <v>3388</v>
      </c>
      <c r="B39" s="376" t="s">
        <v>3389</v>
      </c>
      <c r="C39" s="377"/>
      <c r="D39" s="4"/>
      <c r="E39" s="4"/>
      <c r="F39" s="4"/>
      <c r="G39" s="4"/>
      <c r="H39" s="4"/>
      <c r="I39" s="4"/>
      <c r="J39" s="4"/>
      <c r="K39" s="4"/>
      <c r="L39" s="4"/>
      <c r="M39" s="4"/>
      <c r="N39" s="4"/>
      <c r="O39" s="4"/>
      <c r="P39" s="4"/>
      <c r="Q39" s="4"/>
    </row>
    <row r="40" spans="1:17" ht="53.25" hidden="1" customHeight="1">
      <c r="A40" s="305" t="s">
        <v>3390</v>
      </c>
      <c r="B40" s="376" t="s">
        <v>3391</v>
      </c>
      <c r="C40" s="377"/>
      <c r="D40" s="4"/>
      <c r="E40" s="4"/>
      <c r="F40" s="4"/>
      <c r="G40" s="4"/>
      <c r="H40" s="4"/>
      <c r="I40" s="4"/>
      <c r="J40" s="4"/>
      <c r="K40" s="4"/>
      <c r="L40" s="4"/>
      <c r="M40" s="4"/>
      <c r="N40" s="4"/>
      <c r="O40" s="4"/>
      <c r="P40" s="4"/>
      <c r="Q40" s="4"/>
    </row>
    <row r="41" spans="1:17" ht="73.5" hidden="1" customHeight="1">
      <c r="A41" s="305" t="s">
        <v>3392</v>
      </c>
      <c r="B41" s="376" t="s">
        <v>3393</v>
      </c>
      <c r="C41" s="377"/>
      <c r="D41" s="4"/>
      <c r="E41" s="4"/>
      <c r="F41" s="4"/>
      <c r="G41" s="4"/>
      <c r="H41" s="4"/>
      <c r="I41" s="4"/>
      <c r="J41" s="4"/>
      <c r="K41" s="4"/>
      <c r="L41" s="4"/>
      <c r="M41" s="4"/>
      <c r="N41" s="4"/>
      <c r="O41" s="4"/>
      <c r="P41" s="4"/>
      <c r="Q41" s="4"/>
    </row>
    <row r="42" spans="1:17" ht="57.75" hidden="1" customHeight="1">
      <c r="A42" s="305" t="s">
        <v>3394</v>
      </c>
      <c r="B42" s="376" t="s">
        <v>3395</v>
      </c>
      <c r="C42" s="377"/>
      <c r="D42" s="4"/>
      <c r="E42" s="4"/>
      <c r="F42" s="4"/>
      <c r="G42" s="4"/>
      <c r="H42" s="4"/>
      <c r="I42" s="4"/>
      <c r="J42" s="4"/>
      <c r="K42" s="4"/>
      <c r="L42" s="4"/>
      <c r="M42" s="4"/>
      <c r="N42" s="4"/>
      <c r="O42" s="4"/>
      <c r="P42" s="4"/>
      <c r="Q42" s="4"/>
    </row>
    <row r="43" spans="1:17" ht="84" hidden="1" customHeight="1">
      <c r="A43" s="305" t="s">
        <v>3396</v>
      </c>
      <c r="B43" s="376" t="s">
        <v>3397</v>
      </c>
      <c r="C43" s="377"/>
      <c r="D43" s="4"/>
      <c r="E43" s="4"/>
      <c r="F43" s="4"/>
      <c r="G43" s="4"/>
      <c r="H43" s="4"/>
      <c r="I43" s="4"/>
      <c r="J43" s="4"/>
      <c r="K43" s="4"/>
      <c r="L43" s="4"/>
      <c r="M43" s="4"/>
      <c r="N43" s="4"/>
      <c r="O43" s="4"/>
      <c r="P43" s="4"/>
      <c r="Q43" s="4"/>
    </row>
    <row r="44" spans="1:17" ht="48" hidden="1" customHeight="1">
      <c r="A44" s="305" t="s">
        <v>3398</v>
      </c>
      <c r="B44" s="376" t="s">
        <v>3399</v>
      </c>
      <c r="C44" s="377"/>
      <c r="D44" s="4"/>
      <c r="E44" s="4"/>
      <c r="F44" s="4"/>
      <c r="G44" s="4"/>
      <c r="H44" s="4"/>
      <c r="I44" s="4"/>
      <c r="J44" s="4"/>
      <c r="K44" s="4"/>
      <c r="L44" s="4"/>
      <c r="M44" s="4"/>
      <c r="N44" s="4"/>
      <c r="O44" s="4"/>
      <c r="P44" s="4"/>
      <c r="Q44" s="4"/>
    </row>
    <row r="45" spans="1:17" ht="57" hidden="1" customHeight="1">
      <c r="A45" s="305" t="s">
        <v>3400</v>
      </c>
      <c r="B45" s="376" t="s">
        <v>3401</v>
      </c>
      <c r="C45" s="377"/>
      <c r="D45" s="4"/>
      <c r="E45" s="4"/>
      <c r="F45" s="4"/>
      <c r="G45" s="4"/>
      <c r="H45" s="4"/>
      <c r="I45" s="4"/>
      <c r="J45" s="4"/>
      <c r="K45" s="4"/>
      <c r="L45" s="4"/>
      <c r="M45" s="4"/>
      <c r="N45" s="4"/>
      <c r="O45" s="4"/>
      <c r="P45" s="4"/>
      <c r="Q45" s="4"/>
    </row>
    <row r="46" spans="1:17" ht="73.5" hidden="1" customHeight="1">
      <c r="A46" s="305" t="s">
        <v>3402</v>
      </c>
      <c r="B46" s="385" t="s">
        <v>3403</v>
      </c>
      <c r="C46" s="377"/>
      <c r="D46" s="41"/>
      <c r="E46" s="4"/>
      <c r="F46" s="4"/>
      <c r="G46" s="4"/>
      <c r="H46" s="4"/>
      <c r="I46" s="4"/>
      <c r="J46" s="4"/>
      <c r="K46" s="4"/>
      <c r="L46" s="4"/>
      <c r="M46" s="4"/>
      <c r="N46" s="4"/>
      <c r="O46" s="4"/>
      <c r="P46" s="4"/>
      <c r="Q46" s="4"/>
    </row>
    <row r="47" spans="1:17" ht="66" hidden="1" customHeight="1">
      <c r="A47" s="46" t="s">
        <v>3404</v>
      </c>
      <c r="B47" s="386" t="s">
        <v>3405</v>
      </c>
      <c r="C47" s="386"/>
      <c r="D47" s="4"/>
      <c r="E47" s="4"/>
      <c r="F47" s="4"/>
      <c r="G47" s="4"/>
      <c r="H47" s="4"/>
      <c r="I47" s="4"/>
      <c r="J47" s="4"/>
      <c r="K47" s="4"/>
      <c r="L47" s="4"/>
      <c r="M47" s="4"/>
      <c r="N47" s="4"/>
      <c r="O47" s="4"/>
      <c r="P47" s="4"/>
      <c r="Q47" s="4"/>
    </row>
    <row r="48" spans="1:17" ht="123.75" customHeight="1">
      <c r="A48" s="267" t="s">
        <v>3406</v>
      </c>
      <c r="B48" s="384" t="s">
        <v>3407</v>
      </c>
      <c r="C48" s="383"/>
      <c r="D48" s="4"/>
      <c r="E48" s="4"/>
      <c r="F48" s="4"/>
      <c r="G48" s="4"/>
      <c r="H48" s="4"/>
      <c r="I48" s="4"/>
      <c r="J48" s="4"/>
      <c r="K48" s="4"/>
      <c r="L48" s="4"/>
      <c r="M48" s="4"/>
      <c r="N48" s="4"/>
      <c r="O48" s="4"/>
      <c r="P48" s="4"/>
      <c r="Q48" s="4"/>
    </row>
    <row r="49" spans="1:17" ht="34.5" customHeight="1">
      <c r="A49" s="267" t="s">
        <v>3408</v>
      </c>
      <c r="B49" s="382" t="s">
        <v>3409</v>
      </c>
      <c r="C49" s="383"/>
      <c r="D49" s="4"/>
      <c r="E49" s="4"/>
      <c r="F49" s="4"/>
      <c r="G49" s="4"/>
      <c r="H49" s="4"/>
      <c r="I49" s="4"/>
      <c r="J49" s="4"/>
      <c r="K49" s="4"/>
      <c r="L49" s="4"/>
      <c r="M49" s="4"/>
      <c r="N49" s="4"/>
      <c r="O49" s="4"/>
      <c r="P49" s="4"/>
      <c r="Q49" s="4"/>
    </row>
    <row r="50" spans="1:17" ht="34.5" customHeight="1">
      <c r="A50" s="267" t="s">
        <v>3410</v>
      </c>
      <c r="B50" s="382" t="s">
        <v>3411</v>
      </c>
      <c r="C50" s="383"/>
      <c r="D50" s="4"/>
      <c r="E50" s="4"/>
      <c r="F50" s="4"/>
      <c r="G50" s="4"/>
      <c r="H50" s="4"/>
      <c r="I50" s="4"/>
      <c r="J50" s="4"/>
      <c r="K50" s="4"/>
      <c r="L50" s="4"/>
      <c r="M50" s="4"/>
      <c r="N50" s="4"/>
      <c r="O50" s="4"/>
      <c r="P50" s="4"/>
      <c r="Q50" s="4"/>
    </row>
    <row r="51" spans="1:17" ht="31.5" customHeight="1">
      <c r="A51" s="306" t="s">
        <v>3412</v>
      </c>
      <c r="B51" s="376" t="s">
        <v>3413</v>
      </c>
      <c r="C51" s="377"/>
      <c r="D51" s="4"/>
      <c r="E51" s="4"/>
      <c r="F51" s="4"/>
      <c r="G51" s="4"/>
      <c r="H51" s="4"/>
      <c r="I51" s="4"/>
      <c r="J51" s="4"/>
      <c r="K51" s="4"/>
      <c r="L51" s="4"/>
      <c r="M51" s="4"/>
      <c r="N51" s="4"/>
      <c r="O51" s="4"/>
      <c r="P51" s="4"/>
      <c r="Q51" s="4"/>
    </row>
    <row r="52" spans="1:17" ht="31.5" customHeight="1">
      <c r="A52" s="306" t="s">
        <v>3414</v>
      </c>
      <c r="B52" s="376" t="s">
        <v>3415</v>
      </c>
      <c r="C52" s="377"/>
      <c r="D52" s="4"/>
      <c r="E52" s="4"/>
      <c r="F52" s="4"/>
      <c r="G52" s="4"/>
      <c r="H52" s="4"/>
      <c r="I52" s="4"/>
      <c r="J52" s="4"/>
      <c r="K52" s="4"/>
      <c r="L52" s="4"/>
      <c r="M52" s="4"/>
      <c r="N52" s="4"/>
      <c r="O52" s="4"/>
      <c r="P52" s="4"/>
      <c r="Q52" s="4"/>
    </row>
    <row r="53" spans="1:17" ht="31.5" customHeight="1">
      <c r="A53" s="306" t="s">
        <v>3416</v>
      </c>
      <c r="B53" s="374" t="s">
        <v>3417</v>
      </c>
      <c r="C53" s="375"/>
      <c r="D53" s="4"/>
      <c r="E53" s="4"/>
      <c r="F53" s="4"/>
      <c r="G53" s="4"/>
      <c r="H53" s="4"/>
      <c r="I53" s="4"/>
      <c r="J53" s="4"/>
      <c r="K53" s="4"/>
      <c r="L53" s="4"/>
      <c r="M53" s="4"/>
      <c r="N53" s="4"/>
      <c r="O53" s="4"/>
      <c r="P53" s="4"/>
      <c r="Q53" s="4"/>
    </row>
    <row r="54" spans="1:17" ht="31.5" customHeight="1">
      <c r="A54" s="306" t="s">
        <v>3418</v>
      </c>
      <c r="B54" s="374" t="s">
        <v>3419</v>
      </c>
      <c r="C54" s="375"/>
      <c r="D54" s="4"/>
      <c r="E54" s="4"/>
      <c r="F54" s="4"/>
      <c r="G54" s="4"/>
      <c r="H54" s="4"/>
      <c r="I54" s="4"/>
      <c r="J54" s="4"/>
      <c r="K54" s="4"/>
      <c r="L54" s="4"/>
      <c r="M54" s="4"/>
      <c r="N54" s="4"/>
      <c r="O54" s="4"/>
      <c r="P54" s="4"/>
      <c r="Q54" s="4"/>
    </row>
    <row r="55" spans="1:17" ht="54.6" customHeight="1">
      <c r="A55" s="306" t="s">
        <v>3420</v>
      </c>
      <c r="B55" s="374" t="s">
        <v>3421</v>
      </c>
      <c r="C55" s="375"/>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c r="A16" s="325" t="s">
        <v>29</v>
      </c>
      <c r="B16" s="331" t="str">
        <f>'PR-RAS'!B6</f>
        <v xml:space="preserve">PRIHODI POSLOVANJA (šifre 61+62+63+64+65+66+67+68) </v>
      </c>
      <c r="C16" s="332"/>
      <c r="D16" s="332"/>
      <c r="E16" s="332"/>
      <c r="F16" s="333"/>
      <c r="G16" s="34" t="str">
        <f>'PR-RAS'!C6</f>
        <v>6</v>
      </c>
      <c r="H16" s="170">
        <f>'PR-RAS'!D6</f>
        <v>397835.31000000006</v>
      </c>
      <c r="I16" s="170">
        <f>'PR-RAS'!E6</f>
        <v>464417.55</v>
      </c>
      <c r="J16" s="4"/>
      <c r="K16" s="4"/>
      <c r="L16" s="4"/>
      <c r="M16" s="4"/>
      <c r="N16" s="4"/>
      <c r="O16" s="4"/>
      <c r="P16" s="4"/>
      <c r="Q16" s="4"/>
      <c r="R16" s="4"/>
      <c r="S16" s="4"/>
      <c r="T16" s="4"/>
      <c r="U16" s="4"/>
      <c r="V16" s="4"/>
      <c r="W16" s="4"/>
      <c r="X16" s="4"/>
    </row>
    <row r="17" spans="1:24" ht="12.75" customHeight="1">
      <c r="A17" s="326"/>
      <c r="B17" s="334" t="str">
        <f>'PR-RAS'!B151</f>
        <v xml:space="preserve">RASHODI POSLOVANJA (šifre 31+32+34+35+36+37+38) </v>
      </c>
      <c r="C17" s="335"/>
      <c r="D17" s="335"/>
      <c r="E17" s="335"/>
      <c r="F17" s="336"/>
      <c r="G17" s="35" t="str">
        <f>'PR-RAS'!C151</f>
        <v>3</v>
      </c>
      <c r="H17" s="170">
        <f>'PR-RAS'!D151</f>
        <v>261253.16000000006</v>
      </c>
      <c r="I17" s="170">
        <f>'PR-RAS'!E151</f>
        <v>270545.67000000004</v>
      </c>
      <c r="J17" s="4"/>
      <c r="K17" s="4"/>
      <c r="L17" s="4"/>
      <c r="M17" s="4"/>
      <c r="N17" s="4"/>
      <c r="O17" s="4"/>
      <c r="P17" s="4"/>
      <c r="Q17" s="4"/>
      <c r="R17" s="4"/>
      <c r="S17" s="4"/>
      <c r="T17" s="4"/>
      <c r="U17" s="4"/>
      <c r="V17" s="4"/>
      <c r="W17" s="4"/>
      <c r="X17" s="4"/>
    </row>
    <row r="18" spans="1:24" ht="12.75" customHeight="1">
      <c r="A18" s="326"/>
      <c r="B18" s="334" t="str">
        <f>'PR-RAS'!B645</f>
        <v>Višak prihoda i primitaka raspoloživ u sljedećem razdoblju (šifre X005 + '9221-9222' - Y005 - '9222-9221')</v>
      </c>
      <c r="C18" s="335"/>
      <c r="D18" s="335"/>
      <c r="E18" s="335"/>
      <c r="F18" s="336"/>
      <c r="G18" s="35" t="str">
        <f>'PR-RAS'!C645</f>
        <v>X006</v>
      </c>
      <c r="H18" s="170">
        <f>'PR-RAS'!D645</f>
        <v>232733.16000000009</v>
      </c>
      <c r="I18" s="170">
        <f>'PR-RAS'!E645</f>
        <v>493675.38999999978</v>
      </c>
      <c r="J18" s="4"/>
      <c r="K18" s="4"/>
      <c r="L18" s="4"/>
      <c r="M18" s="4"/>
      <c r="N18" s="4"/>
      <c r="O18" s="4"/>
      <c r="P18" s="4"/>
      <c r="Q18" s="4"/>
      <c r="R18" s="4"/>
      <c r="S18" s="4"/>
      <c r="T18" s="4"/>
      <c r="U18" s="4"/>
      <c r="V18" s="4"/>
      <c r="W18" s="4"/>
      <c r="X18" s="4"/>
    </row>
    <row r="19" spans="1:24" ht="12.75" customHeight="1">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113261.75</v>
      </c>
      <c r="J33" s="4"/>
      <c r="K33" s="4"/>
      <c r="L33" s="4"/>
      <c r="M33" s="4"/>
      <c r="N33" s="4"/>
      <c r="O33" s="4"/>
      <c r="P33" s="4"/>
      <c r="Q33" s="4"/>
      <c r="R33" s="4"/>
      <c r="S33" s="4"/>
      <c r="T33" s="4"/>
      <c r="U33" s="4"/>
      <c r="V33" s="4"/>
      <c r="W33" s="4"/>
      <c r="X33" s="4"/>
    </row>
    <row r="34" spans="1:24" ht="12.75" customHeight="1">
      <c r="A34" s="326"/>
      <c r="B34" s="334" t="str">
        <f>OBVEZE!B42</f>
        <v>Stanje obveza na kraju izvještajnog razdoblja (šifre V001+V002-V004) i (šifre V007+V009)</v>
      </c>
      <c r="C34" s="335"/>
      <c r="D34" s="335"/>
      <c r="E34" s="335"/>
      <c r="F34" s="336"/>
      <c r="G34" s="158" t="str">
        <f>OBVEZE!C42</f>
        <v>V006</v>
      </c>
      <c r="H34" s="174" t="s">
        <v>46</v>
      </c>
      <c r="I34" s="175">
        <f>OBVEZE!D42</f>
        <v>177689.62</v>
      </c>
      <c r="J34" s="4"/>
      <c r="K34" s="4"/>
      <c r="L34" s="4"/>
      <c r="M34" s="4"/>
      <c r="N34" s="4"/>
      <c r="O34" s="4"/>
      <c r="P34" s="4"/>
      <c r="Q34" s="4"/>
      <c r="R34" s="4"/>
      <c r="S34" s="4"/>
      <c r="T34" s="4"/>
      <c r="U34" s="4"/>
      <c r="V34" s="4"/>
      <c r="W34" s="4"/>
      <c r="X34" s="4"/>
    </row>
    <row r="35" spans="1:24" ht="12.75" customHeight="1">
      <c r="A35" s="326"/>
      <c r="B35" s="334" t="str">
        <f>OBVEZE!B43</f>
        <v>Stanje dospjelih obveza na kraju izvještajnog razdoblja (šifre V008+D23+D24 + 'D dio 25,26')</v>
      </c>
      <c r="C35" s="335"/>
      <c r="D35" s="335"/>
      <c r="E35" s="335"/>
      <c r="F35" s="336"/>
      <c r="G35" s="158" t="str">
        <f>OBVEZE!C43</f>
        <v>V007</v>
      </c>
      <c r="H35" s="174" t="s">
        <v>46</v>
      </c>
      <c r="I35" s="175">
        <f>OBVEZE!D43</f>
        <v>117338.29999999999</v>
      </c>
      <c r="J35" s="4"/>
      <c r="K35" s="4"/>
      <c r="L35" s="4"/>
      <c r="M35" s="4"/>
      <c r="N35" s="4"/>
      <c r="O35" s="4"/>
      <c r="P35" s="4"/>
      <c r="Q35" s="4"/>
      <c r="R35" s="4"/>
      <c r="S35" s="4"/>
      <c r="T35" s="4"/>
      <c r="U35" s="4"/>
      <c r="V35" s="4"/>
      <c r="W35" s="4"/>
      <c r="X35" s="4"/>
    </row>
    <row r="36" spans="1:24" ht="12.75" customHeight="1">
      <c r="A36" s="327"/>
      <c r="B36" s="337" t="str">
        <f>OBVEZE!B101</f>
        <v>Stanje nedospjelih obveza na kraju izvještajnog razdoblja (šifre V010 + ND23 + ND24 + 'ND dio 25,26')</v>
      </c>
      <c r="C36" s="338"/>
      <c r="D36" s="338"/>
      <c r="E36" s="338"/>
      <c r="F36" s="339"/>
      <c r="G36" s="159" t="str">
        <f>OBVEZE!C101</f>
        <v>V009</v>
      </c>
      <c r="H36" s="178" t="s">
        <v>46</v>
      </c>
      <c r="I36" s="179">
        <f>OBVEZE!D101</f>
        <v>60351.32</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opLeftCell="A268" workbookViewId="0">
      <selection activeCell="J281" sqref="J281"/>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8" t="s">
        <v>51</v>
      </c>
      <c r="B2" s="349"/>
      <c r="C2" s="349"/>
      <c r="D2" s="349"/>
      <c r="E2" s="349"/>
      <c r="F2" s="349"/>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0" t="s">
        <v>57</v>
      </c>
      <c r="B5" s="351"/>
      <c r="C5" s="214"/>
      <c r="D5" s="72"/>
      <c r="E5" s="72"/>
      <c r="F5" s="59"/>
    </row>
    <row r="6" spans="1:25" ht="12.75" customHeight="1">
      <c r="A6" s="53">
        <v>6</v>
      </c>
      <c r="B6" s="85" t="s">
        <v>58</v>
      </c>
      <c r="C6" s="50" t="s">
        <v>59</v>
      </c>
      <c r="D6" s="51">
        <f>D7+D44+D50+D82+D106+D124+D133+D139</f>
        <v>397835.31000000006</v>
      </c>
      <c r="E6" s="51">
        <f>E7+E44+E50+E82+E106+E124+E133+E139</f>
        <v>464417.55</v>
      </c>
      <c r="F6" s="52">
        <f t="shared" ref="F6:F131" si="0">IF(D6&lt;&gt;0,IF(E6/D6&gt;=100,"&gt;&gt;100",E6/D6*100),"-")</f>
        <v>116.73613134037799</v>
      </c>
    </row>
    <row r="7" spans="1:25" ht="12.75" customHeight="1">
      <c r="A7" s="53">
        <v>61</v>
      </c>
      <c r="B7" s="294" t="s">
        <v>60</v>
      </c>
      <c r="C7" s="50" t="s">
        <v>61</v>
      </c>
      <c r="D7" s="51">
        <f t="shared" ref="D7:E7" si="1">D8+D17+D23+D29+D37+D40</f>
        <v>282967.23000000004</v>
      </c>
      <c r="E7" s="51">
        <f t="shared" si="1"/>
        <v>363362.48</v>
      </c>
      <c r="F7" s="52">
        <f t="shared" si="0"/>
        <v>128.41150545948375</v>
      </c>
    </row>
    <row r="8" spans="1:25" ht="12.75" customHeight="1">
      <c r="A8" s="53">
        <v>611</v>
      </c>
      <c r="B8" s="85" t="s">
        <v>62</v>
      </c>
      <c r="C8" s="50" t="s">
        <v>63</v>
      </c>
      <c r="D8" s="51">
        <f t="shared" ref="D8:E8" si="2">SUM(D9:D14)-D15-D16</f>
        <v>244484.5</v>
      </c>
      <c r="E8" s="51">
        <f t="shared" si="2"/>
        <v>335029.61</v>
      </c>
      <c r="F8" s="52">
        <f t="shared" si="0"/>
        <v>137.03511265540351</v>
      </c>
    </row>
    <row r="9" spans="1:25" ht="12.75" customHeight="1">
      <c r="A9" s="53">
        <v>6111</v>
      </c>
      <c r="B9" s="85" t="s">
        <v>64</v>
      </c>
      <c r="C9" s="50" t="s">
        <v>65</v>
      </c>
      <c r="D9" s="242">
        <v>244484.5</v>
      </c>
      <c r="E9" s="242">
        <v>335029.61</v>
      </c>
      <c r="F9" s="52">
        <f t="shared" si="0"/>
        <v>137.03511265540351</v>
      </c>
    </row>
    <row r="10" spans="1:25" ht="12.75" customHeight="1">
      <c r="A10" s="53">
        <v>6112</v>
      </c>
      <c r="B10" s="85" t="s">
        <v>66</v>
      </c>
      <c r="C10" s="50" t="s">
        <v>67</v>
      </c>
      <c r="D10" s="242">
        <v>0</v>
      </c>
      <c r="E10" s="242">
        <v>0</v>
      </c>
      <c r="F10" s="52" t="str">
        <f t="shared" si="0"/>
        <v>-</v>
      </c>
    </row>
    <row r="11" spans="1:25" ht="12.75" customHeight="1">
      <c r="A11" s="53">
        <v>6113</v>
      </c>
      <c r="B11" s="85" t="s">
        <v>68</v>
      </c>
      <c r="C11" s="50" t="s">
        <v>69</v>
      </c>
      <c r="D11" s="242">
        <v>0</v>
      </c>
      <c r="E11" s="242">
        <v>0</v>
      </c>
      <c r="F11" s="52" t="str">
        <f t="shared" si="0"/>
        <v>-</v>
      </c>
    </row>
    <row r="12" spans="1:25" ht="12.75" customHeight="1">
      <c r="A12" s="53">
        <v>6114</v>
      </c>
      <c r="B12" s="85" t="s">
        <v>70</v>
      </c>
      <c r="C12" s="50" t="s">
        <v>71</v>
      </c>
      <c r="D12" s="242">
        <v>0</v>
      </c>
      <c r="E12" s="242">
        <v>0</v>
      </c>
      <c r="F12" s="52" t="str">
        <f t="shared" si="0"/>
        <v>-</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0</v>
      </c>
      <c r="E15" s="242">
        <v>0</v>
      </c>
      <c r="F15" s="52" t="str">
        <f t="shared" si="0"/>
        <v>-</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38335.03</v>
      </c>
      <c r="E23" s="51">
        <f t="shared" si="4"/>
        <v>27591.5</v>
      </c>
      <c r="F23" s="52">
        <f t="shared" si="0"/>
        <v>71.974640426784589</v>
      </c>
    </row>
    <row r="24" spans="1:6" ht="12.75" customHeight="1">
      <c r="A24" s="53">
        <v>6131</v>
      </c>
      <c r="B24" s="85" t="s">
        <v>94</v>
      </c>
      <c r="C24" s="50" t="s">
        <v>95</v>
      </c>
      <c r="D24" s="242">
        <v>3379.67</v>
      </c>
      <c r="E24" s="242">
        <v>2468.1999999999998</v>
      </c>
      <c r="F24" s="52">
        <f t="shared" si="0"/>
        <v>73.030798864977925</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34955.360000000001</v>
      </c>
      <c r="E27" s="242">
        <v>25123.3</v>
      </c>
      <c r="F27" s="52">
        <f t="shared" si="0"/>
        <v>71.872525415272506</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147.69999999999999</v>
      </c>
      <c r="E29" s="51">
        <f t="shared" si="5"/>
        <v>741.37</v>
      </c>
      <c r="F29" s="52">
        <f t="shared" si="0"/>
        <v>501.94312796208533</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147.69999999999999</v>
      </c>
      <c r="E31" s="242">
        <v>741.37</v>
      </c>
      <c r="F31" s="52">
        <f t="shared" si="0"/>
        <v>501.94312796208533</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0</v>
      </c>
      <c r="E33" s="242">
        <v>0</v>
      </c>
      <c r="F33" s="52" t="str">
        <f t="shared" si="0"/>
        <v>-</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0</v>
      </c>
      <c r="E50" s="51">
        <f>E51+E54+E59+E62+E65+E68+E71+E74+E77</f>
        <v>9786</v>
      </c>
      <c r="F50" s="52" t="str">
        <f t="shared" si="0"/>
        <v>-</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0</v>
      </c>
      <c r="E59" s="51">
        <f t="shared" si="12"/>
        <v>9786</v>
      </c>
      <c r="F59" s="52" t="str">
        <f t="shared" si="0"/>
        <v>-</v>
      </c>
    </row>
    <row r="60" spans="1:6" ht="24">
      <c r="A60" s="53">
        <v>6331</v>
      </c>
      <c r="B60" s="86" t="s">
        <v>166</v>
      </c>
      <c r="C60" s="50" t="s">
        <v>167</v>
      </c>
      <c r="D60" s="242">
        <v>0</v>
      </c>
      <c r="E60" s="242">
        <v>9786</v>
      </c>
      <c r="F60" s="52" t="str">
        <f t="shared" si="0"/>
        <v>-</v>
      </c>
    </row>
    <row r="61" spans="1:6" ht="24">
      <c r="A61" s="53">
        <v>6332</v>
      </c>
      <c r="B61" s="86" t="s">
        <v>168</v>
      </c>
      <c r="C61" s="50" t="s">
        <v>169</v>
      </c>
      <c r="D61" s="242">
        <v>0</v>
      </c>
      <c r="E61" s="242">
        <v>0</v>
      </c>
      <c r="F61" s="52" t="str">
        <f t="shared" si="0"/>
        <v>-</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0</v>
      </c>
      <c r="E68" s="51">
        <f t="shared" si="15"/>
        <v>0</v>
      </c>
      <c r="F68" s="52" t="str">
        <f t="shared" si="0"/>
        <v>-</v>
      </c>
    </row>
    <row r="69" spans="1:6" ht="12.75" customHeight="1">
      <c r="A69" s="53" t="s">
        <v>184</v>
      </c>
      <c r="B69" s="85" t="s">
        <v>185</v>
      </c>
      <c r="C69" s="50" t="s">
        <v>184</v>
      </c>
      <c r="D69" s="242">
        <v>0</v>
      </c>
      <c r="E69" s="242">
        <v>0</v>
      </c>
      <c r="F69" s="52" t="str">
        <f t="shared" si="0"/>
        <v>-</v>
      </c>
    </row>
    <row r="70" spans="1:6" ht="24">
      <c r="A70" s="53" t="s">
        <v>186</v>
      </c>
      <c r="B70" s="85" t="s">
        <v>187</v>
      </c>
      <c r="C70" s="50" t="s">
        <v>186</v>
      </c>
      <c r="D70" s="242">
        <v>0</v>
      </c>
      <c r="E70" s="242">
        <v>0</v>
      </c>
      <c r="F70" s="52" t="str">
        <f t="shared" si="0"/>
        <v>-</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0</v>
      </c>
      <c r="E74" s="51">
        <f t="shared" si="17"/>
        <v>0</v>
      </c>
      <c r="F74" s="52" t="str">
        <f t="shared" si="0"/>
        <v>-</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0</v>
      </c>
      <c r="E76" s="242">
        <v>0</v>
      </c>
      <c r="F76" s="52" t="str">
        <f t="shared" si="0"/>
        <v>-</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25386.080000000002</v>
      </c>
      <c r="E82" s="51">
        <f t="shared" si="19"/>
        <v>18345.89</v>
      </c>
      <c r="F82" s="52">
        <f t="shared" si="0"/>
        <v>72.267518261976633</v>
      </c>
    </row>
    <row r="83" spans="1:6" ht="12.75" customHeight="1">
      <c r="A83" s="53">
        <v>641</v>
      </c>
      <c r="B83" s="85" t="s">
        <v>212</v>
      </c>
      <c r="C83" s="50" t="s">
        <v>213</v>
      </c>
      <c r="D83" s="51">
        <f t="shared" ref="D83:E83" si="20">SUM(D84:D90)</f>
        <v>115.72</v>
      </c>
      <c r="E83" s="51">
        <f t="shared" si="20"/>
        <v>676.06</v>
      </c>
      <c r="F83" s="52">
        <f t="shared" si="0"/>
        <v>584.22053231939162</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0</v>
      </c>
      <c r="E85" s="242">
        <v>0</v>
      </c>
      <c r="F85" s="52" t="str">
        <f t="shared" si="0"/>
        <v>-</v>
      </c>
    </row>
    <row r="86" spans="1:6" ht="12.75" customHeight="1">
      <c r="A86" s="53">
        <v>6414</v>
      </c>
      <c r="B86" s="85" t="s">
        <v>218</v>
      </c>
      <c r="C86" s="50" t="s">
        <v>219</v>
      </c>
      <c r="D86" s="242">
        <v>115.72</v>
      </c>
      <c r="E86" s="242">
        <v>676.06</v>
      </c>
      <c r="F86" s="52">
        <f t="shared" si="0"/>
        <v>584.22053231939162</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0</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25270.36</v>
      </c>
      <c r="E91" s="51">
        <f t="shared" si="21"/>
        <v>17669.829999999998</v>
      </c>
      <c r="F91" s="52">
        <f t="shared" si="0"/>
        <v>69.923143160603956</v>
      </c>
    </row>
    <row r="92" spans="1:6" ht="12.75" customHeight="1">
      <c r="A92" s="53">
        <v>6421</v>
      </c>
      <c r="B92" s="85" t="s">
        <v>230</v>
      </c>
      <c r="C92" s="50" t="s">
        <v>231</v>
      </c>
      <c r="D92" s="242">
        <v>10597.31</v>
      </c>
      <c r="E92" s="242">
        <v>2083.1</v>
      </c>
      <c r="F92" s="52">
        <f t="shared" si="0"/>
        <v>19.65687518813737</v>
      </c>
    </row>
    <row r="93" spans="1:6" ht="12.75" customHeight="1">
      <c r="A93" s="53">
        <v>6422</v>
      </c>
      <c r="B93" s="85" t="s">
        <v>232</v>
      </c>
      <c r="C93" s="50" t="s">
        <v>233</v>
      </c>
      <c r="D93" s="242">
        <v>1544.78</v>
      </c>
      <c r="E93" s="242">
        <v>2195.9699999999998</v>
      </c>
      <c r="F93" s="52">
        <f t="shared" si="0"/>
        <v>142.15422260774997</v>
      </c>
    </row>
    <row r="94" spans="1:6" ht="12.75" customHeight="1">
      <c r="A94" s="53">
        <v>6423</v>
      </c>
      <c r="B94" s="85" t="s">
        <v>234</v>
      </c>
      <c r="C94" s="50" t="s">
        <v>235</v>
      </c>
      <c r="D94" s="242">
        <v>2243.2600000000002</v>
      </c>
      <c r="E94" s="242">
        <v>1015.95</v>
      </c>
      <c r="F94" s="52">
        <f t="shared" si="0"/>
        <v>45.288999046031222</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10885.01</v>
      </c>
      <c r="E97" s="242">
        <v>12374.81</v>
      </c>
      <c r="F97" s="52">
        <f t="shared" si="0"/>
        <v>113.68671227679165</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89482</v>
      </c>
      <c r="E106" s="51">
        <f t="shared" si="23"/>
        <v>67923.179999999993</v>
      </c>
      <c r="F106" s="52">
        <f t="shared" si="0"/>
        <v>75.907087458930278</v>
      </c>
    </row>
    <row r="107" spans="1:6" ht="12.75" customHeight="1">
      <c r="A107" s="53">
        <v>651</v>
      </c>
      <c r="B107" s="85" t="s">
        <v>260</v>
      </c>
      <c r="C107" s="50" t="s">
        <v>261</v>
      </c>
      <c r="D107" s="51">
        <f t="shared" ref="D107:E107" si="24">SUM(D108:D111)</f>
        <v>36875.990000000005</v>
      </c>
      <c r="E107" s="51">
        <f t="shared" si="24"/>
        <v>9019.4700000000012</v>
      </c>
      <c r="F107" s="52">
        <f t="shared" si="0"/>
        <v>24.458923001118073</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36242.230000000003</v>
      </c>
      <c r="E109" s="242">
        <v>8274.11</v>
      </c>
      <c r="F109" s="52">
        <f t="shared" si="0"/>
        <v>22.830024532154891</v>
      </c>
    </row>
    <row r="110" spans="1:6" ht="12.75" customHeight="1">
      <c r="A110" s="53">
        <v>6513</v>
      </c>
      <c r="B110" s="85" t="s">
        <v>266</v>
      </c>
      <c r="C110" s="50" t="s">
        <v>267</v>
      </c>
      <c r="D110" s="242">
        <v>0</v>
      </c>
      <c r="E110" s="242">
        <v>0</v>
      </c>
      <c r="F110" s="52" t="str">
        <f t="shared" si="0"/>
        <v>-</v>
      </c>
    </row>
    <row r="111" spans="1:6" ht="12.75" customHeight="1">
      <c r="A111" s="53">
        <v>6514</v>
      </c>
      <c r="B111" s="85" t="s">
        <v>268</v>
      </c>
      <c r="C111" s="50" t="s">
        <v>269</v>
      </c>
      <c r="D111" s="242">
        <v>633.76</v>
      </c>
      <c r="E111" s="242">
        <v>745.36</v>
      </c>
      <c r="F111" s="52">
        <f t="shared" si="0"/>
        <v>117.60918959858621</v>
      </c>
    </row>
    <row r="112" spans="1:6" ht="12.75" customHeight="1">
      <c r="A112" s="53">
        <v>652</v>
      </c>
      <c r="B112" s="85" t="s">
        <v>270</v>
      </c>
      <c r="C112" s="50" t="s">
        <v>271</v>
      </c>
      <c r="D112" s="51">
        <f t="shared" ref="D112:E112" si="25">SUM(D113:D119)</f>
        <v>12822.26</v>
      </c>
      <c r="E112" s="51">
        <f t="shared" si="25"/>
        <v>7564.02</v>
      </c>
      <c r="F112" s="52">
        <f t="shared" si="0"/>
        <v>58.991316663365126</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0</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12822.26</v>
      </c>
      <c r="E117" s="242">
        <v>7564.02</v>
      </c>
      <c r="F117" s="52">
        <f t="shared" si="0"/>
        <v>58.991316663365126</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39783.75</v>
      </c>
      <c r="E120" s="51">
        <f t="shared" si="26"/>
        <v>51339.689999999995</v>
      </c>
      <c r="F120" s="52">
        <f t="shared" si="0"/>
        <v>129.0468847205203</v>
      </c>
    </row>
    <row r="121" spans="1:6" ht="12.75" customHeight="1">
      <c r="A121" s="53">
        <v>6531</v>
      </c>
      <c r="B121" s="85" t="s">
        <v>288</v>
      </c>
      <c r="C121" s="50" t="s">
        <v>289</v>
      </c>
      <c r="D121" s="242">
        <v>2058.9299999999998</v>
      </c>
      <c r="E121" s="242">
        <v>1031.45</v>
      </c>
      <c r="F121" s="52">
        <f t="shared" si="0"/>
        <v>50.096409299976209</v>
      </c>
    </row>
    <row r="122" spans="1:6" ht="12.75" customHeight="1">
      <c r="A122" s="53">
        <v>6532</v>
      </c>
      <c r="B122" s="85" t="s">
        <v>290</v>
      </c>
      <c r="C122" s="50" t="s">
        <v>291</v>
      </c>
      <c r="D122" s="242">
        <v>37724.82</v>
      </c>
      <c r="E122" s="242">
        <v>50308.24</v>
      </c>
      <c r="F122" s="52">
        <f t="shared" si="0"/>
        <v>133.35581190314494</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0</v>
      </c>
      <c r="E124" s="51">
        <f t="shared" si="27"/>
        <v>5000</v>
      </c>
      <c r="F124" s="52" t="str">
        <f t="shared" si="0"/>
        <v>-</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0</v>
      </c>
      <c r="E128" s="51">
        <f t="shared" si="29"/>
        <v>5000</v>
      </c>
      <c r="F128" s="52" t="str">
        <f t="shared" si="0"/>
        <v>-</v>
      </c>
    </row>
    <row r="129" spans="1:6" ht="12.75" customHeight="1">
      <c r="A129" s="53">
        <v>6631</v>
      </c>
      <c r="B129" s="86" t="s">
        <v>304</v>
      </c>
      <c r="C129" s="50" t="s">
        <v>305</v>
      </c>
      <c r="D129" s="242">
        <v>0</v>
      </c>
      <c r="E129" s="242">
        <v>0</v>
      </c>
      <c r="F129" s="52" t="str">
        <f t="shared" si="0"/>
        <v>-</v>
      </c>
    </row>
    <row r="130" spans="1:6" ht="12.75" customHeight="1">
      <c r="A130" s="53">
        <v>6632</v>
      </c>
      <c r="B130" s="232" t="s">
        <v>306</v>
      </c>
      <c r="C130" s="50" t="s">
        <v>307</v>
      </c>
      <c r="D130" s="242">
        <v>0</v>
      </c>
      <c r="E130" s="242">
        <v>5000</v>
      </c>
      <c r="F130" s="52" t="str">
        <f t="shared" si="0"/>
        <v>-</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0</v>
      </c>
      <c r="E139" s="51">
        <f t="shared" si="33"/>
        <v>0</v>
      </c>
      <c r="F139" s="52" t="str">
        <f t="shared" si="31"/>
        <v>-</v>
      </c>
    </row>
    <row r="140" spans="1:6" ht="12.75" customHeight="1">
      <c r="A140" s="53">
        <v>681</v>
      </c>
      <c r="B140" s="85" t="s">
        <v>326</v>
      </c>
      <c r="C140" s="50" t="s">
        <v>327</v>
      </c>
      <c r="D140" s="51">
        <f t="shared" ref="D140:E140" si="34">SUM(D141:D149)</f>
        <v>0</v>
      </c>
      <c r="E140" s="51">
        <f t="shared" si="34"/>
        <v>0</v>
      </c>
      <c r="F140" s="52" t="str">
        <f t="shared" si="31"/>
        <v>-</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0</v>
      </c>
      <c r="E149" s="242">
        <v>0</v>
      </c>
      <c r="F149" s="52" t="str">
        <f t="shared" si="31"/>
        <v>-</v>
      </c>
    </row>
    <row r="150" spans="1:6" ht="12.75" customHeight="1">
      <c r="A150" s="53">
        <v>683</v>
      </c>
      <c r="B150" s="85" t="s">
        <v>346</v>
      </c>
      <c r="C150" s="50" t="s">
        <v>347</v>
      </c>
      <c r="D150" s="242">
        <v>0</v>
      </c>
      <c r="E150" s="242">
        <v>0</v>
      </c>
      <c r="F150" s="52" t="str">
        <f t="shared" si="31"/>
        <v>-</v>
      </c>
    </row>
    <row r="151" spans="1:6" ht="12.75" customHeight="1">
      <c r="A151" s="53">
        <v>3</v>
      </c>
      <c r="B151" s="85" t="s">
        <v>348</v>
      </c>
      <c r="C151" s="50" t="s">
        <v>56</v>
      </c>
      <c r="D151" s="51">
        <f t="shared" ref="D151:E151" si="35">D152+D163+D196+D215+D224+D252+D263</f>
        <v>261253.16000000006</v>
      </c>
      <c r="E151" s="51">
        <f t="shared" si="35"/>
        <v>270545.67000000004</v>
      </c>
      <c r="F151" s="52">
        <f t="shared" si="31"/>
        <v>103.55689860363793</v>
      </c>
    </row>
    <row r="152" spans="1:6" ht="12.75" customHeight="1">
      <c r="A152" s="53">
        <v>31</v>
      </c>
      <c r="B152" s="85" t="s">
        <v>349</v>
      </c>
      <c r="C152" s="50" t="s">
        <v>350</v>
      </c>
      <c r="D152" s="51">
        <f t="shared" ref="D152:E152" si="36">D153+D158+D159</f>
        <v>44671.630000000005</v>
      </c>
      <c r="E152" s="51">
        <f t="shared" si="36"/>
        <v>53801.35</v>
      </c>
      <c r="F152" s="52">
        <f t="shared" si="31"/>
        <v>120.43740065003223</v>
      </c>
    </row>
    <row r="153" spans="1:6" ht="12.75" customHeight="1">
      <c r="A153" s="53">
        <v>311</v>
      </c>
      <c r="B153" s="85" t="s">
        <v>351</v>
      </c>
      <c r="C153" s="50" t="s">
        <v>352</v>
      </c>
      <c r="D153" s="51">
        <f t="shared" ref="D153:E153" si="37">SUM(D154:D157)</f>
        <v>38344.730000000003</v>
      </c>
      <c r="E153" s="51">
        <f t="shared" si="37"/>
        <v>43908.56</v>
      </c>
      <c r="F153" s="52">
        <f t="shared" si="31"/>
        <v>114.5100252368448</v>
      </c>
    </row>
    <row r="154" spans="1:6" ht="12.75" customHeight="1">
      <c r="A154" s="53">
        <v>3111</v>
      </c>
      <c r="B154" s="85" t="s">
        <v>353</v>
      </c>
      <c r="C154" s="50" t="s">
        <v>354</v>
      </c>
      <c r="D154" s="242">
        <v>38344.730000000003</v>
      </c>
      <c r="E154" s="242">
        <v>42683.56</v>
      </c>
      <c r="F154" s="52">
        <f t="shared" si="31"/>
        <v>111.31532286183786</v>
      </c>
    </row>
    <row r="155" spans="1:6" ht="12.75" customHeight="1">
      <c r="A155" s="53">
        <v>3112</v>
      </c>
      <c r="B155" s="85" t="s">
        <v>355</v>
      </c>
      <c r="C155" s="50" t="s">
        <v>356</v>
      </c>
      <c r="D155" s="242">
        <v>0</v>
      </c>
      <c r="E155" s="242">
        <v>1225</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0</v>
      </c>
      <c r="E158" s="242">
        <v>2850</v>
      </c>
      <c r="F158" s="52" t="str">
        <f t="shared" si="31"/>
        <v>-</v>
      </c>
    </row>
    <row r="159" spans="1:6" ht="12.75" customHeight="1">
      <c r="A159" s="53">
        <v>313</v>
      </c>
      <c r="B159" s="85" t="s">
        <v>363</v>
      </c>
      <c r="C159" s="50" t="s">
        <v>364</v>
      </c>
      <c r="D159" s="51">
        <f t="shared" ref="D159:E159" si="38">SUM(D160:D162)</f>
        <v>6326.9</v>
      </c>
      <c r="E159" s="51">
        <f t="shared" si="38"/>
        <v>7042.79</v>
      </c>
      <c r="F159" s="52">
        <f t="shared" si="31"/>
        <v>111.31501999399391</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6326.9</v>
      </c>
      <c r="E161" s="242">
        <v>7042.79</v>
      </c>
      <c r="F161" s="52">
        <f t="shared" si="31"/>
        <v>111.31501999399391</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94101.200000000012</v>
      </c>
      <c r="E163" s="51">
        <f t="shared" si="39"/>
        <v>77583.990000000005</v>
      </c>
      <c r="F163" s="52">
        <f t="shared" si="31"/>
        <v>82.447397057635811</v>
      </c>
    </row>
    <row r="164" spans="1:6" ht="12.75" customHeight="1">
      <c r="A164" s="53">
        <v>321</v>
      </c>
      <c r="B164" s="85" t="s">
        <v>372</v>
      </c>
      <c r="C164" s="50" t="s">
        <v>373</v>
      </c>
      <c r="D164" s="51">
        <f t="shared" ref="D164:E164" si="40">SUM(D165:D168)</f>
        <v>913.54</v>
      </c>
      <c r="E164" s="51">
        <f t="shared" si="40"/>
        <v>2037.02</v>
      </c>
      <c r="F164" s="52">
        <f t="shared" si="31"/>
        <v>222.9809313221096</v>
      </c>
    </row>
    <row r="165" spans="1:6" ht="12.75" customHeight="1">
      <c r="A165" s="53">
        <v>3211</v>
      </c>
      <c r="B165" s="85" t="s">
        <v>374</v>
      </c>
      <c r="C165" s="50" t="s">
        <v>375</v>
      </c>
      <c r="D165" s="242">
        <v>308.83999999999997</v>
      </c>
      <c r="E165" s="242">
        <v>1065.17</v>
      </c>
      <c r="F165" s="52">
        <f t="shared" si="31"/>
        <v>344.89379614039638</v>
      </c>
    </row>
    <row r="166" spans="1:6" ht="12.75" customHeight="1">
      <c r="A166" s="53">
        <v>3212</v>
      </c>
      <c r="B166" s="85" t="s">
        <v>376</v>
      </c>
      <c r="C166" s="50" t="s">
        <v>377</v>
      </c>
      <c r="D166" s="242">
        <v>92.9</v>
      </c>
      <c r="E166" s="242">
        <v>433.35</v>
      </c>
      <c r="F166" s="52">
        <f t="shared" si="31"/>
        <v>466.46932185145317</v>
      </c>
    </row>
    <row r="167" spans="1:6" ht="12.75" customHeight="1">
      <c r="A167" s="53">
        <v>3213</v>
      </c>
      <c r="B167" s="85" t="s">
        <v>378</v>
      </c>
      <c r="C167" s="50" t="s">
        <v>379</v>
      </c>
      <c r="D167" s="242">
        <v>260</v>
      </c>
      <c r="E167" s="242">
        <v>100</v>
      </c>
      <c r="F167" s="52">
        <f t="shared" si="31"/>
        <v>38.461538461538467</v>
      </c>
    </row>
    <row r="168" spans="1:6" ht="12.75" customHeight="1">
      <c r="A168" s="53">
        <v>3214</v>
      </c>
      <c r="B168" s="85" t="s">
        <v>380</v>
      </c>
      <c r="C168" s="50" t="s">
        <v>381</v>
      </c>
      <c r="D168" s="242">
        <v>251.8</v>
      </c>
      <c r="E168" s="242">
        <v>438.5</v>
      </c>
      <c r="F168" s="52">
        <f t="shared" si="31"/>
        <v>174.14614773629864</v>
      </c>
    </row>
    <row r="169" spans="1:6" ht="12.75" customHeight="1">
      <c r="A169" s="53">
        <v>322</v>
      </c>
      <c r="B169" s="85" t="s">
        <v>382</v>
      </c>
      <c r="C169" s="50" t="s">
        <v>383</v>
      </c>
      <c r="D169" s="51">
        <f t="shared" ref="D169:E169" si="41">SUM(D170:D176)</f>
        <v>17557.97</v>
      </c>
      <c r="E169" s="51">
        <f t="shared" si="41"/>
        <v>21189.059999999998</v>
      </c>
      <c r="F169" s="52">
        <f t="shared" si="31"/>
        <v>120.68057981645939</v>
      </c>
    </row>
    <row r="170" spans="1:6" ht="12.75" customHeight="1">
      <c r="A170" s="53">
        <v>3221</v>
      </c>
      <c r="B170" s="85" t="s">
        <v>384</v>
      </c>
      <c r="C170" s="50" t="s">
        <v>385</v>
      </c>
      <c r="D170" s="242">
        <v>944.22</v>
      </c>
      <c r="E170" s="242">
        <v>1506.66</v>
      </c>
      <c r="F170" s="52">
        <f t="shared" si="31"/>
        <v>159.56662642180848</v>
      </c>
    </row>
    <row r="171" spans="1:6" ht="12.75" customHeight="1">
      <c r="A171" s="53">
        <v>3222</v>
      </c>
      <c r="B171" s="85" t="s">
        <v>386</v>
      </c>
      <c r="C171" s="50" t="s">
        <v>387</v>
      </c>
      <c r="D171" s="242">
        <v>0</v>
      </c>
      <c r="E171" s="242">
        <v>0</v>
      </c>
      <c r="F171" s="52" t="str">
        <f t="shared" si="31"/>
        <v>-</v>
      </c>
    </row>
    <row r="172" spans="1:6" ht="12.75" customHeight="1">
      <c r="A172" s="53">
        <v>3223</v>
      </c>
      <c r="B172" s="85" t="s">
        <v>388</v>
      </c>
      <c r="C172" s="50" t="s">
        <v>389</v>
      </c>
      <c r="D172" s="242">
        <v>11238.6</v>
      </c>
      <c r="E172" s="242">
        <v>11753.07</v>
      </c>
      <c r="F172" s="52">
        <f t="shared" si="31"/>
        <v>104.57770540814693</v>
      </c>
    </row>
    <row r="173" spans="1:6" ht="12.75" customHeight="1">
      <c r="A173" s="53">
        <v>3224</v>
      </c>
      <c r="B173" s="85" t="s">
        <v>390</v>
      </c>
      <c r="C173" s="50" t="s">
        <v>391</v>
      </c>
      <c r="D173" s="242">
        <v>5375.15</v>
      </c>
      <c r="E173" s="242">
        <v>7929.33</v>
      </c>
      <c r="F173" s="52">
        <f t="shared" si="31"/>
        <v>147.51830181483308</v>
      </c>
    </row>
    <row r="174" spans="1:6" ht="12.75" customHeight="1">
      <c r="A174" s="53">
        <v>3225</v>
      </c>
      <c r="B174" s="85" t="s">
        <v>392</v>
      </c>
      <c r="C174" s="50" t="s">
        <v>393</v>
      </c>
      <c r="D174" s="242">
        <v>0</v>
      </c>
      <c r="E174" s="242">
        <v>0</v>
      </c>
      <c r="F174" s="52" t="str">
        <f t="shared" si="31"/>
        <v>-</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0</v>
      </c>
      <c r="E176" s="242">
        <v>0</v>
      </c>
      <c r="F176" s="52" t="str">
        <f t="shared" si="31"/>
        <v>-</v>
      </c>
    </row>
    <row r="177" spans="1:6" ht="12.75" customHeight="1">
      <c r="A177" s="53">
        <v>323</v>
      </c>
      <c r="B177" s="85" t="s">
        <v>398</v>
      </c>
      <c r="C177" s="50" t="s">
        <v>399</v>
      </c>
      <c r="D177" s="51">
        <f t="shared" ref="D177:E177" si="42">SUM(D178:D186)</f>
        <v>50066.720000000001</v>
      </c>
      <c r="E177" s="51">
        <f t="shared" si="42"/>
        <v>43059.380000000005</v>
      </c>
      <c r="F177" s="52">
        <f t="shared" si="31"/>
        <v>86.003996267380813</v>
      </c>
    </row>
    <row r="178" spans="1:6" ht="12.75" customHeight="1">
      <c r="A178" s="53">
        <v>3231</v>
      </c>
      <c r="B178" s="85" t="s">
        <v>400</v>
      </c>
      <c r="C178" s="50" t="s">
        <v>401</v>
      </c>
      <c r="D178" s="242">
        <v>1767.06</v>
      </c>
      <c r="E178" s="242">
        <v>2473.37</v>
      </c>
      <c r="F178" s="52">
        <f t="shared" si="31"/>
        <v>139.97091213654318</v>
      </c>
    </row>
    <row r="179" spans="1:6" ht="12.75" customHeight="1">
      <c r="A179" s="53">
        <v>3232</v>
      </c>
      <c r="B179" s="85" t="s">
        <v>402</v>
      </c>
      <c r="C179" s="50" t="s">
        <v>403</v>
      </c>
      <c r="D179" s="242">
        <v>29353.02</v>
      </c>
      <c r="E179" s="242">
        <v>7548.12</v>
      </c>
      <c r="F179" s="52">
        <f t="shared" si="31"/>
        <v>25.714969021926876</v>
      </c>
    </row>
    <row r="180" spans="1:6" ht="12.75" customHeight="1">
      <c r="A180" s="53">
        <v>3233</v>
      </c>
      <c r="B180" s="85" t="s">
        <v>404</v>
      </c>
      <c r="C180" s="50" t="s">
        <v>405</v>
      </c>
      <c r="D180" s="242">
        <v>0</v>
      </c>
      <c r="E180" s="242">
        <v>2438.84</v>
      </c>
      <c r="F180" s="52" t="str">
        <f t="shared" si="31"/>
        <v>-</v>
      </c>
    </row>
    <row r="181" spans="1:6" ht="12.75" customHeight="1">
      <c r="A181" s="53">
        <v>3234</v>
      </c>
      <c r="B181" s="85" t="s">
        <v>406</v>
      </c>
      <c r="C181" s="50" t="s">
        <v>407</v>
      </c>
      <c r="D181" s="242">
        <v>3404.99</v>
      </c>
      <c r="E181" s="242">
        <v>7175.44</v>
      </c>
      <c r="F181" s="52">
        <f t="shared" si="31"/>
        <v>210.73307116907833</v>
      </c>
    </row>
    <row r="182" spans="1:6" ht="12.75" customHeight="1">
      <c r="A182" s="53">
        <v>3235</v>
      </c>
      <c r="B182" s="85" t="s">
        <v>408</v>
      </c>
      <c r="C182" s="50" t="s">
        <v>409</v>
      </c>
      <c r="D182" s="242">
        <v>0</v>
      </c>
      <c r="E182" s="242">
        <v>0</v>
      </c>
      <c r="F182" s="52" t="str">
        <f t="shared" si="31"/>
        <v>-</v>
      </c>
    </row>
    <row r="183" spans="1:6" ht="12.75" customHeight="1">
      <c r="A183" s="53">
        <v>3236</v>
      </c>
      <c r="B183" s="85" t="s">
        <v>410</v>
      </c>
      <c r="C183" s="50" t="s">
        <v>411</v>
      </c>
      <c r="D183" s="242">
        <v>557.5</v>
      </c>
      <c r="E183" s="242">
        <v>501.66</v>
      </c>
      <c r="F183" s="52">
        <f t="shared" si="31"/>
        <v>89.983856502242148</v>
      </c>
    </row>
    <row r="184" spans="1:6" ht="12.75" customHeight="1">
      <c r="A184" s="53">
        <v>3237</v>
      </c>
      <c r="B184" s="85" t="s">
        <v>412</v>
      </c>
      <c r="C184" s="50" t="s">
        <v>413</v>
      </c>
      <c r="D184" s="242">
        <v>7297.33</v>
      </c>
      <c r="E184" s="242">
        <v>14991.7</v>
      </c>
      <c r="F184" s="52">
        <f t="shared" si="31"/>
        <v>205.44089413525222</v>
      </c>
    </row>
    <row r="185" spans="1:6" ht="12.75" customHeight="1">
      <c r="A185" s="53">
        <v>3238</v>
      </c>
      <c r="B185" s="85" t="s">
        <v>414</v>
      </c>
      <c r="C185" s="50" t="s">
        <v>415</v>
      </c>
      <c r="D185" s="242">
        <v>2270.64</v>
      </c>
      <c r="E185" s="242">
        <v>2019.13</v>
      </c>
      <c r="F185" s="52">
        <f t="shared" si="31"/>
        <v>88.923387238840164</v>
      </c>
    </row>
    <row r="186" spans="1:6" ht="12.75" customHeight="1">
      <c r="A186" s="53">
        <v>3239</v>
      </c>
      <c r="B186" s="85" t="s">
        <v>416</v>
      </c>
      <c r="C186" s="50" t="s">
        <v>417</v>
      </c>
      <c r="D186" s="242">
        <v>5416.18</v>
      </c>
      <c r="E186" s="242">
        <v>5911.12</v>
      </c>
      <c r="F186" s="52">
        <f t="shared" si="31"/>
        <v>109.13817487601962</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25562.97</v>
      </c>
      <c r="E188" s="51">
        <f t="shared" si="43"/>
        <v>11298.53</v>
      </c>
      <c r="F188" s="52">
        <f t="shared" si="31"/>
        <v>44.198815708816305</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1949.34</v>
      </c>
      <c r="E190" s="242">
        <v>2006.43</v>
      </c>
      <c r="F190" s="52">
        <f t="shared" si="31"/>
        <v>102.9286835544338</v>
      </c>
    </row>
    <row r="191" spans="1:6" ht="12.75" customHeight="1">
      <c r="A191" s="53">
        <v>3293</v>
      </c>
      <c r="B191" s="85" t="s">
        <v>426</v>
      </c>
      <c r="C191" s="50" t="s">
        <v>427</v>
      </c>
      <c r="D191" s="242">
        <v>7425.62</v>
      </c>
      <c r="E191" s="242">
        <v>7572.32</v>
      </c>
      <c r="F191" s="52">
        <f t="shared" si="31"/>
        <v>101.97559261044869</v>
      </c>
    </row>
    <row r="192" spans="1:6" ht="12.75" customHeight="1">
      <c r="A192" s="53">
        <v>3294</v>
      </c>
      <c r="B192" s="85" t="s">
        <v>428</v>
      </c>
      <c r="C192" s="50" t="s">
        <v>429</v>
      </c>
      <c r="D192" s="242">
        <v>0</v>
      </c>
      <c r="E192" s="242">
        <v>1382.28</v>
      </c>
      <c r="F192" s="52" t="str">
        <f t="shared" si="31"/>
        <v>-</v>
      </c>
    </row>
    <row r="193" spans="1:6" ht="12.75" customHeight="1">
      <c r="A193" s="53">
        <v>3295</v>
      </c>
      <c r="B193" s="85" t="s">
        <v>430</v>
      </c>
      <c r="C193" s="50" t="s">
        <v>431</v>
      </c>
      <c r="D193" s="242">
        <v>4457.95</v>
      </c>
      <c r="E193" s="242">
        <v>0</v>
      </c>
      <c r="F193" s="52">
        <f t="shared" si="31"/>
        <v>0</v>
      </c>
    </row>
    <row r="194" spans="1:6" ht="12.75" customHeight="1">
      <c r="A194" s="53" t="s">
        <v>432</v>
      </c>
      <c r="B194" s="85" t="s">
        <v>433</v>
      </c>
      <c r="C194" s="50" t="s">
        <v>432</v>
      </c>
      <c r="D194" s="242">
        <v>11730.06</v>
      </c>
      <c r="E194" s="242">
        <v>0</v>
      </c>
      <c r="F194" s="52">
        <f t="shared" si="31"/>
        <v>0</v>
      </c>
    </row>
    <row r="195" spans="1:6" ht="12.75" customHeight="1">
      <c r="A195" s="53">
        <v>3299</v>
      </c>
      <c r="B195" s="85" t="s">
        <v>434</v>
      </c>
      <c r="C195" s="50" t="s">
        <v>435</v>
      </c>
      <c r="D195" s="242">
        <v>0</v>
      </c>
      <c r="E195" s="242">
        <v>337.5</v>
      </c>
      <c r="F195" s="52" t="str">
        <f t="shared" si="31"/>
        <v>-</v>
      </c>
    </row>
    <row r="196" spans="1:6" ht="12.75" customHeight="1">
      <c r="A196" s="53">
        <v>34</v>
      </c>
      <c r="B196" s="232" t="s">
        <v>436</v>
      </c>
      <c r="C196" s="50" t="s">
        <v>437</v>
      </c>
      <c r="D196" s="51">
        <f t="shared" ref="D196:E196" si="44">D197+D202+D210</f>
        <v>731.67000000000007</v>
      </c>
      <c r="E196" s="51">
        <f t="shared" si="44"/>
        <v>757.88</v>
      </c>
      <c r="F196" s="52">
        <f t="shared" si="31"/>
        <v>103.58221602635066</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731.67000000000007</v>
      </c>
      <c r="E210" s="51">
        <f t="shared" si="47"/>
        <v>757.88</v>
      </c>
      <c r="F210" s="52">
        <f t="shared" si="31"/>
        <v>103.58221602635066</v>
      </c>
    </row>
    <row r="211" spans="1:6" ht="12.75" customHeight="1">
      <c r="A211" s="53">
        <v>3431</v>
      </c>
      <c r="B211" s="232" t="s">
        <v>466</v>
      </c>
      <c r="C211" s="50" t="s">
        <v>467</v>
      </c>
      <c r="D211" s="242">
        <v>301.42</v>
      </c>
      <c r="E211" s="242">
        <v>368.27</v>
      </c>
      <c r="F211" s="52">
        <f t="shared" si="31"/>
        <v>122.17835578262888</v>
      </c>
    </row>
    <row r="212" spans="1:6" ht="12.75" customHeight="1">
      <c r="A212" s="53">
        <v>3432</v>
      </c>
      <c r="B212" s="85" t="s">
        <v>468</v>
      </c>
      <c r="C212" s="50" t="s">
        <v>469</v>
      </c>
      <c r="D212" s="242">
        <v>0</v>
      </c>
      <c r="E212" s="242">
        <v>0</v>
      </c>
      <c r="F212" s="52" t="str">
        <f t="shared" si="31"/>
        <v>-</v>
      </c>
    </row>
    <row r="213" spans="1:6" ht="12.75" customHeight="1">
      <c r="A213" s="53">
        <v>3433</v>
      </c>
      <c r="B213" s="85" t="s">
        <v>470</v>
      </c>
      <c r="C213" s="50" t="s">
        <v>471</v>
      </c>
      <c r="D213" s="242">
        <v>0</v>
      </c>
      <c r="E213" s="242">
        <v>0</v>
      </c>
      <c r="F213" s="52" t="str">
        <f t="shared" si="31"/>
        <v>-</v>
      </c>
    </row>
    <row r="214" spans="1:6" ht="12.75" customHeight="1">
      <c r="A214" s="53">
        <v>3434</v>
      </c>
      <c r="B214" s="85" t="s">
        <v>472</v>
      </c>
      <c r="C214" s="50" t="s">
        <v>473</v>
      </c>
      <c r="D214" s="242">
        <v>430.25</v>
      </c>
      <c r="E214" s="242">
        <v>389.61</v>
      </c>
      <c r="F214" s="52">
        <f t="shared" si="31"/>
        <v>90.554328878558977</v>
      </c>
    </row>
    <row r="215" spans="1:6" ht="12.75" customHeight="1">
      <c r="A215" s="53">
        <v>35</v>
      </c>
      <c r="B215" s="85" t="s">
        <v>474</v>
      </c>
      <c r="C215" s="50" t="s">
        <v>475</v>
      </c>
      <c r="D215" s="51">
        <f t="shared" ref="D215:E215" si="48">D216+D219+D223</f>
        <v>829.51</v>
      </c>
      <c r="E215" s="51">
        <f t="shared" si="48"/>
        <v>829.51</v>
      </c>
      <c r="F215" s="52">
        <f t="shared" si="31"/>
        <v>100</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829.51</v>
      </c>
      <c r="E219" s="51">
        <f t="shared" si="50"/>
        <v>829.51</v>
      </c>
      <c r="F219" s="52">
        <f t="shared" si="31"/>
        <v>100</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829.51</v>
      </c>
      <c r="E221" s="242">
        <v>829.51</v>
      </c>
      <c r="F221" s="52">
        <f t="shared" si="31"/>
        <v>100</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70364.040000000008</v>
      </c>
      <c r="E224" s="51">
        <f t="shared" si="51"/>
        <v>88304.760000000009</v>
      </c>
      <c r="F224" s="52">
        <f t="shared" ref="F224:F235" si="52">IF(D224&lt;&gt;0,IF(E224/D224&gt;=100,"&gt;&gt;100",E224/D224*100),"-")</f>
        <v>125.49700102495535</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4118.16</v>
      </c>
      <c r="E231" s="51">
        <f t="shared" si="55"/>
        <v>2503.88</v>
      </c>
      <c r="F231" s="52">
        <f t="shared" si="52"/>
        <v>60.800940225731878</v>
      </c>
    </row>
    <row r="232" spans="1:6" ht="12.75" customHeight="1">
      <c r="A232" s="53">
        <v>3631</v>
      </c>
      <c r="B232" s="85" t="s">
        <v>508</v>
      </c>
      <c r="C232" s="50" t="s">
        <v>509</v>
      </c>
      <c r="D232" s="242">
        <v>845.63</v>
      </c>
      <c r="E232" s="242">
        <v>0</v>
      </c>
      <c r="F232" s="52">
        <f t="shared" si="52"/>
        <v>0</v>
      </c>
    </row>
    <row r="233" spans="1:6" ht="12.75" customHeight="1">
      <c r="A233" s="53">
        <v>3632</v>
      </c>
      <c r="B233" s="85" t="s">
        <v>510</v>
      </c>
      <c r="C233" s="50" t="s">
        <v>511</v>
      </c>
      <c r="D233" s="242">
        <v>3272.53</v>
      </c>
      <c r="E233" s="242">
        <v>2503.88</v>
      </c>
      <c r="F233" s="52">
        <f t="shared" si="52"/>
        <v>76.512056421178727</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66245.88</v>
      </c>
      <c r="E240" s="51">
        <f t="shared" si="58"/>
        <v>85800.88</v>
      </c>
      <c r="F240" s="52">
        <f t="shared" ref="F240:F243" si="59">IF(D240&lt;&gt;0,IF(E240/D240&gt;=100,"&gt;&gt;100",E240/D240*100),"-")</f>
        <v>129.51881686830939</v>
      </c>
    </row>
    <row r="241" spans="1:6" ht="24">
      <c r="A241" s="53">
        <v>3672</v>
      </c>
      <c r="B241" s="85" t="s">
        <v>526</v>
      </c>
      <c r="C241" s="50" t="s">
        <v>527</v>
      </c>
      <c r="D241" s="242">
        <v>66245.88</v>
      </c>
      <c r="E241" s="242">
        <v>85800.88</v>
      </c>
      <c r="F241" s="52">
        <f t="shared" si="59"/>
        <v>129.51881686830939</v>
      </c>
    </row>
    <row r="242" spans="1:6" ht="24">
      <c r="A242" s="53">
        <v>3673</v>
      </c>
      <c r="B242" s="85" t="s">
        <v>528</v>
      </c>
      <c r="C242" s="50" t="s">
        <v>529</v>
      </c>
      <c r="D242" s="242">
        <v>0</v>
      </c>
      <c r="E242" s="242">
        <v>0</v>
      </c>
      <c r="F242" s="52" t="str">
        <f t="shared" si="59"/>
        <v>-</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11435.23</v>
      </c>
      <c r="E252" s="51">
        <f t="shared" si="63"/>
        <v>8804.6299999999992</v>
      </c>
      <c r="F252" s="52">
        <f t="shared" ref="F252:F258" si="64">IF(D252&lt;&gt;0,IF(E252/D252&gt;=100,"&gt;&gt;100",E252/D252*100),"-")</f>
        <v>76.995652907724633</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11435.23</v>
      </c>
      <c r="E259" s="51">
        <f t="shared" si="66"/>
        <v>8804.6299999999992</v>
      </c>
      <c r="F259" s="52">
        <f t="shared" ref="F259:F262" si="67">IF(D259&lt;&gt;0,IF(E259/D259&gt;=100,"&gt;&gt;100",E259/D259*100),"-")</f>
        <v>76.995652907724633</v>
      </c>
    </row>
    <row r="260" spans="1:6" ht="12.75" customHeight="1">
      <c r="A260" s="53">
        <v>3721</v>
      </c>
      <c r="B260" s="85" t="s">
        <v>560</v>
      </c>
      <c r="C260" s="50" t="s">
        <v>561</v>
      </c>
      <c r="D260" s="242">
        <v>9444.39</v>
      </c>
      <c r="E260" s="242">
        <v>8804.6299999999992</v>
      </c>
      <c r="F260" s="52">
        <f t="shared" si="67"/>
        <v>93.226031538299452</v>
      </c>
    </row>
    <row r="261" spans="1:6" ht="12.75" customHeight="1">
      <c r="A261" s="53">
        <v>3722</v>
      </c>
      <c r="B261" s="85" t="s">
        <v>562</v>
      </c>
      <c r="C261" s="50" t="s">
        <v>563</v>
      </c>
      <c r="D261" s="242">
        <v>1990.84</v>
      </c>
      <c r="E261" s="242">
        <v>0</v>
      </c>
      <c r="F261" s="52">
        <f t="shared" si="67"/>
        <v>0</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39119.879999999997</v>
      </c>
      <c r="E263" s="51">
        <f t="shared" si="68"/>
        <v>40463.550000000003</v>
      </c>
      <c r="F263" s="52">
        <f t="shared" ref="F263:F267" si="69">IF(D263&lt;&gt;0,IF(E263/D263&gt;=100,"&gt;&gt;100",E263/D263*100),"-")</f>
        <v>103.43474979984602</v>
      </c>
    </row>
    <row r="264" spans="1:6" ht="12.75" customHeight="1">
      <c r="A264" s="53">
        <v>381</v>
      </c>
      <c r="B264" s="85" t="s">
        <v>568</v>
      </c>
      <c r="C264" s="50" t="s">
        <v>569</v>
      </c>
      <c r="D264" s="51">
        <f t="shared" ref="D264:E264" si="70">SUM(D265:D267)</f>
        <v>39119.879999999997</v>
      </c>
      <c r="E264" s="51">
        <f t="shared" si="70"/>
        <v>40463.550000000003</v>
      </c>
      <c r="F264" s="52">
        <f t="shared" si="69"/>
        <v>103.43474979984602</v>
      </c>
    </row>
    <row r="265" spans="1:6" ht="12.75" customHeight="1">
      <c r="A265" s="53">
        <v>3811</v>
      </c>
      <c r="B265" s="85" t="s">
        <v>570</v>
      </c>
      <c r="C265" s="50" t="s">
        <v>571</v>
      </c>
      <c r="D265" s="242">
        <v>39119.879999999997</v>
      </c>
      <c r="E265" s="242">
        <v>40463.550000000003</v>
      </c>
      <c r="F265" s="52">
        <f t="shared" si="69"/>
        <v>103.43474979984602</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c r="A274" s="53">
        <v>3831</v>
      </c>
      <c r="B274" s="85" t="s">
        <v>588</v>
      </c>
      <c r="C274" s="50" t="s">
        <v>589</v>
      </c>
      <c r="D274" s="242">
        <v>0</v>
      </c>
      <c r="E274" s="242">
        <v>0</v>
      </c>
      <c r="F274" s="52" t="str">
        <f t="shared" si="74"/>
        <v>-</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261253.16000000006</v>
      </c>
      <c r="E289" s="51">
        <f t="shared" si="79"/>
        <v>270545.67000000004</v>
      </c>
      <c r="F289" s="52">
        <f t="shared" si="76"/>
        <v>103.55689860363793</v>
      </c>
    </row>
    <row r="290" spans="1:6" ht="12.75" customHeight="1">
      <c r="A290" s="53" t="s">
        <v>609</v>
      </c>
      <c r="B290" s="85" t="s">
        <v>620</v>
      </c>
      <c r="C290" s="50" t="s">
        <v>621</v>
      </c>
      <c r="D290" s="51">
        <f>IF(D6&gt;=D289,D6-D289,0)</f>
        <v>136582.15</v>
      </c>
      <c r="E290" s="51">
        <f>IF(E6&gt;=E289,E6-E289,0)</f>
        <v>193871.87999999995</v>
      </c>
      <c r="F290" s="52">
        <f t="shared" si="76"/>
        <v>141.94525419317233</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4191751.33</v>
      </c>
      <c r="E292" s="242">
        <v>4548302.71</v>
      </c>
      <c r="F292" s="52">
        <f t="shared" si="76"/>
        <v>108.50602413955697</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44126.5</v>
      </c>
      <c r="E294" s="242">
        <v>167859.74</v>
      </c>
      <c r="F294" s="52">
        <f t="shared" si="76"/>
        <v>380.40574258098871</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0" t="s">
        <v>634</v>
      </c>
      <c r="B297" s="351"/>
      <c r="C297" s="219"/>
      <c r="D297" s="58"/>
      <c r="E297" s="58"/>
      <c r="F297" s="59"/>
    </row>
    <row r="298" spans="1:6" ht="12.75" customHeight="1">
      <c r="A298" s="53">
        <v>7</v>
      </c>
      <c r="B298" s="85" t="s">
        <v>635</v>
      </c>
      <c r="C298" s="50" t="s">
        <v>636</v>
      </c>
      <c r="D298" s="51">
        <f t="shared" ref="D298:E298" si="80">D299+D311+D344+D348</f>
        <v>140</v>
      </c>
      <c r="E298" s="51">
        <f t="shared" si="80"/>
        <v>6776.14</v>
      </c>
      <c r="F298" s="52">
        <f t="shared" ref="F298:F418" si="81">IF(D298&lt;&gt;0,IF(E298/D298&gt;=100,"&gt;&gt;100",E298/D298*100),"-")</f>
        <v>4840.1000000000004</v>
      </c>
    </row>
    <row r="299" spans="1:6" ht="12.75" customHeight="1">
      <c r="A299" s="53">
        <v>71</v>
      </c>
      <c r="B299" s="85" t="s">
        <v>637</v>
      </c>
      <c r="C299" s="50" t="s">
        <v>638</v>
      </c>
      <c r="D299" s="51">
        <f t="shared" ref="D299:E299" si="82">D300+D304</f>
        <v>0</v>
      </c>
      <c r="E299" s="51">
        <f t="shared" si="82"/>
        <v>6636.14</v>
      </c>
      <c r="F299" s="52" t="str">
        <f t="shared" si="81"/>
        <v>-</v>
      </c>
    </row>
    <row r="300" spans="1:6" ht="24">
      <c r="A300" s="53">
        <v>711</v>
      </c>
      <c r="B300" s="85" t="s">
        <v>639</v>
      </c>
      <c r="C300" s="50" t="s">
        <v>640</v>
      </c>
      <c r="D300" s="51">
        <f t="shared" ref="D300:E300" si="83">SUM(D301:D303)</f>
        <v>0</v>
      </c>
      <c r="E300" s="51">
        <f t="shared" si="83"/>
        <v>6636.14</v>
      </c>
      <c r="F300" s="52" t="str">
        <f t="shared" si="81"/>
        <v>-</v>
      </c>
    </row>
    <row r="301" spans="1:6" ht="12.75" customHeight="1">
      <c r="A301" s="53">
        <v>7111</v>
      </c>
      <c r="B301" s="85" t="s">
        <v>641</v>
      </c>
      <c r="C301" s="50" t="s">
        <v>642</v>
      </c>
      <c r="D301" s="242">
        <v>0</v>
      </c>
      <c r="E301" s="242">
        <v>6636.14</v>
      </c>
      <c r="F301" s="52" t="str">
        <f t="shared" si="81"/>
        <v>-</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140</v>
      </c>
      <c r="E311" s="51">
        <f t="shared" si="85"/>
        <v>140</v>
      </c>
      <c r="F311" s="52">
        <f t="shared" si="81"/>
        <v>100</v>
      </c>
    </row>
    <row r="312" spans="1:6" ht="12.75" customHeight="1">
      <c r="A312" s="53">
        <v>721</v>
      </c>
      <c r="B312" s="85" t="s">
        <v>663</v>
      </c>
      <c r="C312" s="50" t="s">
        <v>664</v>
      </c>
      <c r="D312" s="51">
        <f t="shared" ref="D312:E312" si="86">SUM(D313:D316)</f>
        <v>140</v>
      </c>
      <c r="E312" s="51">
        <f t="shared" si="86"/>
        <v>140</v>
      </c>
      <c r="F312" s="52">
        <f t="shared" si="81"/>
        <v>100</v>
      </c>
    </row>
    <row r="313" spans="1:6" ht="12.75" customHeight="1">
      <c r="A313" s="53">
        <v>7211</v>
      </c>
      <c r="B313" s="85" t="s">
        <v>665</v>
      </c>
      <c r="C313" s="50" t="s">
        <v>666</v>
      </c>
      <c r="D313" s="242">
        <v>140</v>
      </c>
      <c r="E313" s="242">
        <v>140</v>
      </c>
      <c r="F313" s="52">
        <f t="shared" si="81"/>
        <v>100</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0</v>
      </c>
      <c r="F326" s="52" t="str">
        <f t="shared" si="81"/>
        <v>-</v>
      </c>
    </row>
    <row r="327" spans="1:6" ht="12.75" customHeight="1">
      <c r="A327" s="53">
        <v>7231</v>
      </c>
      <c r="B327" s="85" t="s">
        <v>693</v>
      </c>
      <c r="C327" s="50" t="s">
        <v>694</v>
      </c>
      <c r="D327" s="242">
        <v>0</v>
      </c>
      <c r="E327" s="242">
        <v>0</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72603.86</v>
      </c>
      <c r="E350" s="51">
        <f t="shared" si="95"/>
        <v>144777.15999999997</v>
      </c>
      <c r="F350" s="52">
        <f t="shared" si="81"/>
        <v>199.40697367880989</v>
      </c>
    </row>
    <row r="351" spans="1:6" ht="12.75" customHeight="1">
      <c r="A351" s="53">
        <v>41</v>
      </c>
      <c r="B351" s="85" t="s">
        <v>741</v>
      </c>
      <c r="C351" s="50" t="s">
        <v>742</v>
      </c>
      <c r="D351" s="51">
        <f t="shared" ref="D351:E351" si="96">D352+D356</f>
        <v>0</v>
      </c>
      <c r="E351" s="51">
        <f t="shared" si="96"/>
        <v>0</v>
      </c>
      <c r="F351" s="52" t="str">
        <f t="shared" si="81"/>
        <v>-</v>
      </c>
    </row>
    <row r="352" spans="1:6" ht="12.75" customHeight="1">
      <c r="A352" s="53">
        <v>411</v>
      </c>
      <c r="B352" s="85" t="s">
        <v>743</v>
      </c>
      <c r="C352" s="50" t="s">
        <v>744</v>
      </c>
      <c r="D352" s="51">
        <f t="shared" ref="D352:E352" si="97">SUM(D353:D355)</f>
        <v>0</v>
      </c>
      <c r="E352" s="51">
        <f t="shared" si="97"/>
        <v>0</v>
      </c>
      <c r="F352" s="52" t="str">
        <f t="shared" si="81"/>
        <v>-</v>
      </c>
    </row>
    <row r="353" spans="1:6" ht="12.75" customHeight="1">
      <c r="A353" s="53">
        <v>4111</v>
      </c>
      <c r="B353" s="85" t="s">
        <v>641</v>
      </c>
      <c r="C353" s="50" t="s">
        <v>745</v>
      </c>
      <c r="D353" s="242">
        <v>0</v>
      </c>
      <c r="E353" s="242">
        <v>0</v>
      </c>
      <c r="F353" s="52" t="str">
        <f t="shared" si="81"/>
        <v>-</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42344.36</v>
      </c>
      <c r="E363" s="51">
        <f t="shared" si="99"/>
        <v>64960.539999999994</v>
      </c>
      <c r="F363" s="52">
        <f t="shared" si="81"/>
        <v>153.41013537576197</v>
      </c>
    </row>
    <row r="364" spans="1:6" ht="12.75" customHeight="1">
      <c r="A364" s="53">
        <v>421</v>
      </c>
      <c r="B364" s="85" t="s">
        <v>759</v>
      </c>
      <c r="C364" s="50" t="s">
        <v>760</v>
      </c>
      <c r="D364" s="51">
        <f t="shared" ref="D364:E364" si="100">SUM(D365:D368)</f>
        <v>38354.61</v>
      </c>
      <c r="E364" s="51">
        <f t="shared" si="100"/>
        <v>41799.369999999995</v>
      </c>
      <c r="F364" s="52">
        <f t="shared" si="81"/>
        <v>108.98134539759366</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0</v>
      </c>
      <c r="E366" s="242">
        <v>0</v>
      </c>
      <c r="F366" s="52" t="str">
        <f t="shared" si="81"/>
        <v>-</v>
      </c>
    </row>
    <row r="367" spans="1:6" ht="12.75" customHeight="1">
      <c r="A367" s="53">
        <v>4213</v>
      </c>
      <c r="B367" s="85" t="s">
        <v>669</v>
      </c>
      <c r="C367" s="50" t="s">
        <v>763</v>
      </c>
      <c r="D367" s="242">
        <v>38354.61</v>
      </c>
      <c r="E367" s="242">
        <v>34425.39</v>
      </c>
      <c r="F367" s="52">
        <f t="shared" si="81"/>
        <v>89.755546986398755</v>
      </c>
    </row>
    <row r="368" spans="1:6" ht="12.75" customHeight="1">
      <c r="A368" s="53">
        <v>4214</v>
      </c>
      <c r="B368" s="85" t="s">
        <v>671</v>
      </c>
      <c r="C368" s="50" t="s">
        <v>764</v>
      </c>
      <c r="D368" s="242">
        <v>0</v>
      </c>
      <c r="E368" s="242">
        <v>7373.98</v>
      </c>
      <c r="F368" s="52" t="str">
        <f t="shared" si="81"/>
        <v>-</v>
      </c>
    </row>
    <row r="369" spans="1:6" ht="12.75" customHeight="1">
      <c r="A369" s="53">
        <v>422</v>
      </c>
      <c r="B369" s="85" t="s">
        <v>765</v>
      </c>
      <c r="C369" s="50" t="s">
        <v>766</v>
      </c>
      <c r="D369" s="51">
        <f t="shared" ref="D369:E369" si="101">SUM(D370:D377)</f>
        <v>232.1</v>
      </c>
      <c r="E369" s="51">
        <f t="shared" si="101"/>
        <v>3458.84</v>
      </c>
      <c r="F369" s="52">
        <f t="shared" si="81"/>
        <v>1490.2369668246447</v>
      </c>
    </row>
    <row r="370" spans="1:6" ht="12.75" customHeight="1">
      <c r="A370" s="53">
        <v>4221</v>
      </c>
      <c r="B370" s="85" t="s">
        <v>675</v>
      </c>
      <c r="C370" s="50" t="s">
        <v>767</v>
      </c>
      <c r="D370" s="242">
        <v>0</v>
      </c>
      <c r="E370" s="242">
        <v>0</v>
      </c>
      <c r="F370" s="52" t="str">
        <f t="shared" si="81"/>
        <v>-</v>
      </c>
    </row>
    <row r="371" spans="1:6" ht="12.75" customHeight="1">
      <c r="A371" s="53">
        <v>4222</v>
      </c>
      <c r="B371" s="85" t="s">
        <v>768</v>
      </c>
      <c r="C371" s="50" t="s">
        <v>769</v>
      </c>
      <c r="D371" s="242">
        <v>0</v>
      </c>
      <c r="E371" s="242">
        <v>365</v>
      </c>
      <c r="F371" s="52" t="str">
        <f t="shared" si="81"/>
        <v>-</v>
      </c>
    </row>
    <row r="372" spans="1:6" ht="12.75" customHeight="1">
      <c r="A372" s="53">
        <v>4223</v>
      </c>
      <c r="B372" s="85" t="s">
        <v>679</v>
      </c>
      <c r="C372" s="50" t="s">
        <v>770</v>
      </c>
      <c r="D372" s="242">
        <v>0</v>
      </c>
      <c r="E372" s="242">
        <v>0</v>
      </c>
      <c r="F372" s="52" t="str">
        <f t="shared" si="81"/>
        <v>-</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232.1</v>
      </c>
      <c r="E376" s="242">
        <v>3093.84</v>
      </c>
      <c r="F376" s="52">
        <f t="shared" si="81"/>
        <v>1332.9771650150799</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0</v>
      </c>
      <c r="E378" s="51">
        <f t="shared" si="102"/>
        <v>0</v>
      </c>
      <c r="F378" s="52" t="str">
        <f t="shared" si="81"/>
        <v>-</v>
      </c>
    </row>
    <row r="379" spans="1:6" ht="12.75" customHeight="1">
      <c r="A379" s="53">
        <v>4231</v>
      </c>
      <c r="B379" s="85" t="s">
        <v>693</v>
      </c>
      <c r="C379" s="50" t="s">
        <v>778</v>
      </c>
      <c r="D379" s="242">
        <v>0</v>
      </c>
      <c r="E379" s="242">
        <v>0</v>
      </c>
      <c r="F379" s="52" t="str">
        <f t="shared" si="81"/>
        <v>-</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0</v>
      </c>
      <c r="E383" s="51">
        <f t="shared" si="103"/>
        <v>0</v>
      </c>
      <c r="F383" s="52" t="str">
        <f t="shared" si="81"/>
        <v>-</v>
      </c>
    </row>
    <row r="384" spans="1:6" ht="12.75" customHeight="1">
      <c r="A384" s="53">
        <v>4241</v>
      </c>
      <c r="B384" s="85" t="s">
        <v>784</v>
      </c>
      <c r="C384" s="50" t="s">
        <v>785</v>
      </c>
      <c r="D384" s="242">
        <v>0</v>
      </c>
      <c r="E384" s="242">
        <v>0</v>
      </c>
      <c r="F384" s="52" t="str">
        <f t="shared" si="81"/>
        <v>-</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3757.65</v>
      </c>
      <c r="E391" s="51">
        <f t="shared" si="105"/>
        <v>19702.330000000002</v>
      </c>
      <c r="F391" s="52">
        <f t="shared" si="81"/>
        <v>524.32584194909055</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0</v>
      </c>
      <c r="E393" s="242">
        <v>0</v>
      </c>
      <c r="F393" s="52" t="str">
        <f t="shared" si="81"/>
        <v>-</v>
      </c>
    </row>
    <row r="394" spans="1:6" ht="12.75" customHeight="1">
      <c r="A394" s="53">
        <v>4263</v>
      </c>
      <c r="B394" s="85" t="s">
        <v>723</v>
      </c>
      <c r="C394" s="50" t="s">
        <v>798</v>
      </c>
      <c r="D394" s="242">
        <v>3757.65</v>
      </c>
      <c r="E394" s="242">
        <v>19702.330000000002</v>
      </c>
      <c r="F394" s="52">
        <f t="shared" si="81"/>
        <v>524.32584194909055</v>
      </c>
    </row>
    <row r="395" spans="1:6" ht="12.75" customHeight="1">
      <c r="A395" s="53">
        <v>4264</v>
      </c>
      <c r="B395" s="85" t="s">
        <v>725</v>
      </c>
      <c r="C395" s="50" t="s">
        <v>799</v>
      </c>
      <c r="D395" s="242">
        <v>0</v>
      </c>
      <c r="E395" s="242"/>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30259.5</v>
      </c>
      <c r="E402" s="51">
        <f t="shared" si="109"/>
        <v>79816.62</v>
      </c>
      <c r="F402" s="52">
        <f t="shared" si="81"/>
        <v>263.77375700193329</v>
      </c>
    </row>
    <row r="403" spans="1:6" ht="12.75" customHeight="1">
      <c r="A403" s="53">
        <v>451</v>
      </c>
      <c r="B403" s="85" t="s">
        <v>812</v>
      </c>
      <c r="C403" s="50" t="s">
        <v>813</v>
      </c>
      <c r="D403" s="242">
        <v>30259.5</v>
      </c>
      <c r="E403" s="242">
        <v>79816.62</v>
      </c>
      <c r="F403" s="52">
        <f t="shared" si="81"/>
        <v>263.77375700193329</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72463.86</v>
      </c>
      <c r="E408" s="51">
        <f t="shared" si="111"/>
        <v>138001.01999999996</v>
      </c>
      <c r="F408" s="52">
        <f t="shared" si="81"/>
        <v>190.44116612060131</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4023136.46</v>
      </c>
      <c r="E410" s="242">
        <v>4110498.18</v>
      </c>
      <c r="F410" s="52">
        <f t="shared" si="81"/>
        <v>102.17148289322506</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397975.31000000006</v>
      </c>
      <c r="E412" s="51">
        <f>E6+E298</f>
        <v>471193.69</v>
      </c>
      <c r="F412" s="52">
        <f t="shared" si="81"/>
        <v>118.39771919519326</v>
      </c>
    </row>
    <row r="413" spans="1:6" ht="12.75" customHeight="1">
      <c r="A413" s="53" t="s">
        <v>609</v>
      </c>
      <c r="B413" s="85" t="s">
        <v>832</v>
      </c>
      <c r="C413" s="50" t="s">
        <v>833</v>
      </c>
      <c r="D413" s="51">
        <f t="shared" ref="D413:E413" si="112">D289+D350</f>
        <v>333857.02000000008</v>
      </c>
      <c r="E413" s="51">
        <f t="shared" si="112"/>
        <v>415322.83</v>
      </c>
      <c r="F413" s="52">
        <f t="shared" si="81"/>
        <v>124.4014069256354</v>
      </c>
    </row>
    <row r="414" spans="1:6" ht="12.75" customHeight="1">
      <c r="A414" s="53" t="s">
        <v>609</v>
      </c>
      <c r="B414" s="85" t="s">
        <v>834</v>
      </c>
      <c r="C414" s="50" t="s">
        <v>835</v>
      </c>
      <c r="D414" s="51">
        <f t="shared" ref="D414:E414" si="113">IF(D412&gt;=D413,D412-D413,0)</f>
        <v>64118.289999999979</v>
      </c>
      <c r="E414" s="51">
        <f t="shared" si="113"/>
        <v>55870.859999999986</v>
      </c>
      <c r="F414" s="52">
        <f t="shared" si="81"/>
        <v>87.137164762191887</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168614.87000000011</v>
      </c>
      <c r="E416" s="51">
        <f t="shared" si="115"/>
        <v>437804.5299999998</v>
      </c>
      <c r="F416" s="52">
        <f t="shared" si="81"/>
        <v>259.6476396180239</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44126.5</v>
      </c>
      <c r="E418" s="62">
        <f t="shared" si="117"/>
        <v>167859.74</v>
      </c>
      <c r="F418" s="57">
        <f t="shared" si="81"/>
        <v>380.40574258098871</v>
      </c>
    </row>
    <row r="419" spans="1:6" s="75" customFormat="1" ht="20.100000000000001" customHeight="1">
      <c r="A419" s="350" t="s">
        <v>846</v>
      </c>
      <c r="B419" s="351"/>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 si="144">SUM(D517:D518)</f>
        <v>0</v>
      </c>
      <c r="E516" s="51">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 si="174">D626+D629+D632</f>
        <v>0</v>
      </c>
      <c r="E625" s="51">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397975.31000000006</v>
      </c>
      <c r="E639" s="51">
        <f t="shared" si="180"/>
        <v>471193.69</v>
      </c>
      <c r="F639" s="52">
        <f t="shared" si="119"/>
        <v>118.39771919519326</v>
      </c>
    </row>
    <row r="640" spans="1:6" ht="12.75" customHeight="1">
      <c r="A640" s="53" t="s">
        <v>609</v>
      </c>
      <c r="B640" s="85" t="s">
        <v>1278</v>
      </c>
      <c r="C640" s="50" t="s">
        <v>1279</v>
      </c>
      <c r="D640" s="51">
        <f t="shared" ref="D640:E640" si="181">D413+D528</f>
        <v>333857.02000000008</v>
      </c>
      <c r="E640" s="51">
        <f t="shared" si="181"/>
        <v>415322.83</v>
      </c>
      <c r="F640" s="52">
        <f t="shared" si="119"/>
        <v>124.4014069256354</v>
      </c>
    </row>
    <row r="641" spans="1:6" ht="12.75" customHeight="1">
      <c r="A641" s="53" t="s">
        <v>609</v>
      </c>
      <c r="B641" s="85" t="s">
        <v>1280</v>
      </c>
      <c r="C641" s="50" t="s">
        <v>1281</v>
      </c>
      <c r="D641" s="51">
        <f t="shared" ref="D641:E641" si="182">IF(D639&gt;=D640,D639-D640,0)</f>
        <v>64118.289999999979</v>
      </c>
      <c r="E641" s="51">
        <f t="shared" si="182"/>
        <v>55870.859999999986</v>
      </c>
      <c r="F641" s="52">
        <f t="shared" si="119"/>
        <v>87.137164762191887</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4">
      <c r="A643" s="60" t="s">
        <v>1284</v>
      </c>
      <c r="B643" s="85" t="s">
        <v>1285</v>
      </c>
      <c r="C643" s="61" t="s">
        <v>1284</v>
      </c>
      <c r="D643" s="51">
        <f t="shared" ref="D643:E643" si="184">IF(D416-D417+D637-D638&gt;=0,D416-D417+D637-D638,0)</f>
        <v>168614.87000000011</v>
      </c>
      <c r="E643" s="51">
        <f t="shared" si="184"/>
        <v>437804.5299999998</v>
      </c>
      <c r="F643" s="52">
        <f t="shared" si="119"/>
        <v>259.6476396180239</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232733.16000000009</v>
      </c>
      <c r="E645" s="51">
        <f t="shared" si="186"/>
        <v>493675.38999999978</v>
      </c>
      <c r="F645" s="52">
        <f t="shared" si="119"/>
        <v>212.12077814781512</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0</v>
      </c>
      <c r="E647" s="243">
        <v>0</v>
      </c>
      <c r="F647" s="57" t="str">
        <f t="shared" si="119"/>
        <v>-</v>
      </c>
    </row>
    <row r="648" spans="1:6" s="75" customFormat="1" ht="20.100000000000001" customHeight="1">
      <c r="A648" s="350" t="s">
        <v>1294</v>
      </c>
      <c r="B648" s="351"/>
      <c r="C648" s="219"/>
      <c r="D648" s="58"/>
      <c r="E648" s="58"/>
      <c r="F648" s="59"/>
    </row>
    <row r="649" spans="1:6" ht="12.75" customHeight="1">
      <c r="A649" s="53">
        <v>11</v>
      </c>
      <c r="B649" s="85" t="s">
        <v>1295</v>
      </c>
      <c r="C649" s="50" t="s">
        <v>1296</v>
      </c>
      <c r="D649" s="242">
        <v>214610.76</v>
      </c>
      <c r="E649" s="242">
        <v>538384.46</v>
      </c>
      <c r="F649" s="52">
        <f t="shared" ref="F649:F724" si="188">IF(D649&lt;&gt;0,IF(E649/D649&gt;=100,"&gt;&gt;100",E649/D649*100),"-")</f>
        <v>250.86554840027588</v>
      </c>
    </row>
    <row r="650" spans="1:6" ht="12.75" customHeight="1">
      <c r="A650" s="53" t="s">
        <v>1297</v>
      </c>
      <c r="B650" s="85" t="s">
        <v>1298</v>
      </c>
      <c r="C650" s="50" t="s">
        <v>1297</v>
      </c>
      <c r="D650" s="242">
        <v>462306.72</v>
      </c>
      <c r="E650" s="242">
        <v>472097.56</v>
      </c>
      <c r="F650" s="52">
        <f t="shared" si="188"/>
        <v>102.1178234225105</v>
      </c>
    </row>
    <row r="651" spans="1:6" ht="12.75" customHeight="1">
      <c r="A651" s="53" t="s">
        <v>1299</v>
      </c>
      <c r="B651" s="85" t="s">
        <v>1300</v>
      </c>
      <c r="C651" s="50" t="s">
        <v>1299</v>
      </c>
      <c r="D651" s="242">
        <v>429705.99</v>
      </c>
      <c r="E651" s="242">
        <v>362995.92</v>
      </c>
      <c r="F651" s="52">
        <f t="shared" si="188"/>
        <v>84.475415388088962</v>
      </c>
    </row>
    <row r="652" spans="1:6" ht="24">
      <c r="A652" s="53">
        <v>11</v>
      </c>
      <c r="B652" s="85" t="s">
        <v>1301</v>
      </c>
      <c r="C652" s="50" t="s">
        <v>1302</v>
      </c>
      <c r="D652" s="51">
        <f t="shared" ref="D652:E652" si="189">+D649+D650-D651</f>
        <v>247211.49</v>
      </c>
      <c r="E652" s="51">
        <f t="shared" si="189"/>
        <v>647486.10000000009</v>
      </c>
      <c r="F652" s="52">
        <f t="shared" si="188"/>
        <v>261.9158599788384</v>
      </c>
    </row>
    <row r="653" spans="1:6" ht="24">
      <c r="A653" s="53" t="s">
        <v>609</v>
      </c>
      <c r="B653" s="85" t="s">
        <v>1303</v>
      </c>
      <c r="C653" s="50" t="s">
        <v>1304</v>
      </c>
      <c r="D653" s="262">
        <v>10</v>
      </c>
      <c r="E653" s="262">
        <v>10</v>
      </c>
      <c r="F653" s="52">
        <f t="shared" si="188"/>
        <v>100</v>
      </c>
    </row>
    <row r="654" spans="1:6" ht="24">
      <c r="A654" s="53" t="s">
        <v>609</v>
      </c>
      <c r="B654" s="85" t="s">
        <v>1305</v>
      </c>
      <c r="C654" s="50" t="s">
        <v>1306</v>
      </c>
      <c r="D654" s="262">
        <v>0</v>
      </c>
      <c r="E654" s="262">
        <v>0</v>
      </c>
      <c r="F654" s="52" t="str">
        <f t="shared" si="188"/>
        <v>-</v>
      </c>
    </row>
    <row r="655" spans="1:6" ht="12.75" customHeight="1">
      <c r="A655" s="53" t="s">
        <v>609</v>
      </c>
      <c r="B655" s="85" t="s">
        <v>1307</v>
      </c>
      <c r="C655" s="50" t="s">
        <v>1308</v>
      </c>
      <c r="D655" s="262">
        <v>10</v>
      </c>
      <c r="E655" s="262">
        <v>10</v>
      </c>
      <c r="F655" s="52">
        <f t="shared" si="188"/>
        <v>100</v>
      </c>
    </row>
    <row r="656" spans="1:6" ht="12.75" customHeight="1">
      <c r="A656" s="53" t="s">
        <v>609</v>
      </c>
      <c r="B656" s="85" t="s">
        <v>1309</v>
      </c>
      <c r="C656" s="50" t="s">
        <v>1310</v>
      </c>
      <c r="D656" s="262">
        <v>0</v>
      </c>
      <c r="E656" s="262">
        <v>0</v>
      </c>
      <c r="F656" s="52" t="str">
        <f t="shared" si="188"/>
        <v>-</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0</v>
      </c>
      <c r="E660" s="242">
        <v>0</v>
      </c>
      <c r="F660" s="52" t="str">
        <f t="shared" si="188"/>
        <v>-</v>
      </c>
    </row>
    <row r="661" spans="1:6" ht="12.75" customHeight="1">
      <c r="A661" s="53">
        <v>63311</v>
      </c>
      <c r="B661" s="85" t="s">
        <v>1320</v>
      </c>
      <c r="C661" s="50" t="s">
        <v>1321</v>
      </c>
      <c r="D661" s="242">
        <v>0</v>
      </c>
      <c r="E661" s="242">
        <v>9786</v>
      </c>
      <c r="F661" s="52" t="str">
        <f t="shared" si="188"/>
        <v>-</v>
      </c>
    </row>
    <row r="662" spans="1:6" ht="12.75" customHeight="1">
      <c r="A662" s="53">
        <v>63312</v>
      </c>
      <c r="B662" s="85" t="s">
        <v>1322</v>
      </c>
      <c r="C662" s="50" t="s">
        <v>1323</v>
      </c>
      <c r="D662" s="242">
        <v>0</v>
      </c>
      <c r="E662" s="242">
        <v>0</v>
      </c>
      <c r="F662" s="52" t="str">
        <f t="shared" si="188"/>
        <v>-</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0</v>
      </c>
      <c r="E665" s="242">
        <v>0</v>
      </c>
      <c r="F665" s="52" t="str">
        <f t="shared" si="188"/>
        <v>-</v>
      </c>
    </row>
    <row r="666" spans="1:6" ht="12.75" customHeight="1">
      <c r="A666" s="53">
        <v>63322</v>
      </c>
      <c r="B666" s="85" t="s">
        <v>1330</v>
      </c>
      <c r="C666" s="50" t="s">
        <v>1331</v>
      </c>
      <c r="D666" s="242">
        <v>0</v>
      </c>
      <c r="E666" s="242">
        <v>0</v>
      </c>
      <c r="F666" s="52" t="str">
        <f t="shared" si="188"/>
        <v>-</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0</v>
      </c>
      <c r="E675" s="242">
        <v>0</v>
      </c>
      <c r="F675" s="52" t="str">
        <f t="shared" si="188"/>
        <v>-</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0</v>
      </c>
      <c r="E677" s="242">
        <v>0</v>
      </c>
      <c r="F677" s="52" t="str">
        <f t="shared" si="188"/>
        <v>-</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0</v>
      </c>
      <c r="E698" s="242">
        <v>0</v>
      </c>
      <c r="F698" s="52" t="str">
        <f t="shared" si="188"/>
        <v>-</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2932.52</v>
      </c>
      <c r="E710" s="242">
        <v>7564.02</v>
      </c>
      <c r="F710" s="52">
        <f t="shared" si="188"/>
        <v>257.93583675473656</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0</v>
      </c>
      <c r="E712" s="242">
        <v>0</v>
      </c>
      <c r="F712" s="52" t="str">
        <f t="shared" si="188"/>
        <v>-</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0</v>
      </c>
      <c r="E716" s="242">
        <v>0</v>
      </c>
      <c r="F716" s="52" t="str">
        <f t="shared" si="188"/>
        <v>-</v>
      </c>
    </row>
    <row r="717" spans="1:6" ht="12.75" customHeight="1">
      <c r="A717" s="53">
        <v>31215</v>
      </c>
      <c r="B717" s="85" t="s">
        <v>1414</v>
      </c>
      <c r="C717" s="50" t="s">
        <v>1415</v>
      </c>
      <c r="D717" s="242">
        <v>0</v>
      </c>
      <c r="E717" s="242">
        <v>0</v>
      </c>
      <c r="F717" s="52" t="str">
        <f t="shared" si="188"/>
        <v>-</v>
      </c>
    </row>
    <row r="718" spans="1:6" ht="12.75" customHeight="1">
      <c r="A718" s="53">
        <v>32121</v>
      </c>
      <c r="B718" s="85" t="s">
        <v>1416</v>
      </c>
      <c r="C718" s="50" t="s">
        <v>1417</v>
      </c>
      <c r="D718" s="242">
        <v>92.9</v>
      </c>
      <c r="E718" s="242">
        <v>433.35</v>
      </c>
      <c r="F718" s="52">
        <f t="shared" si="188"/>
        <v>466.46932185145317</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557.5</v>
      </c>
      <c r="E720" s="242">
        <v>501.66</v>
      </c>
      <c r="F720" s="52">
        <f t="shared" si="188"/>
        <v>89.983856502242148</v>
      </c>
    </row>
    <row r="721" spans="1:6" ht="12.75" customHeight="1">
      <c r="A721" s="53" t="s">
        <v>1422</v>
      </c>
      <c r="B721" s="85" t="s">
        <v>1423</v>
      </c>
      <c r="C721" s="50" t="s">
        <v>1422</v>
      </c>
      <c r="D721" s="242">
        <v>0</v>
      </c>
      <c r="E721" s="242">
        <v>0</v>
      </c>
      <c r="F721" s="52" t="str">
        <f t="shared" si="188"/>
        <v>-</v>
      </c>
    </row>
    <row r="722" spans="1:6" ht="12.75" customHeight="1">
      <c r="A722" s="53" t="s">
        <v>1424</v>
      </c>
      <c r="B722" s="85" t="s">
        <v>1425</v>
      </c>
      <c r="C722" s="50" t="s">
        <v>1424</v>
      </c>
      <c r="D722" s="242">
        <v>0</v>
      </c>
      <c r="E722" s="242">
        <v>0</v>
      </c>
      <c r="F722" s="52" t="str">
        <f t="shared" si="188"/>
        <v>-</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0</v>
      </c>
      <c r="E726" s="242">
        <v>0</v>
      </c>
      <c r="F726" s="52" t="str">
        <f t="shared" si="190"/>
        <v>-</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845.63</v>
      </c>
      <c r="E763" s="242">
        <v>0</v>
      </c>
      <c r="F763" s="52">
        <f t="shared" si="190"/>
        <v>0</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0</v>
      </c>
      <c r="E767" s="242">
        <v>0</v>
      </c>
      <c r="F767" s="52" t="str">
        <f t="shared" si="190"/>
        <v>-</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3272.53</v>
      </c>
      <c r="E770" s="242">
        <v>2503.88</v>
      </c>
      <c r="F770" s="52">
        <f t="shared" si="190"/>
        <v>76.512056421178727</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133</v>
      </c>
      <c r="E816" s="242">
        <v>0</v>
      </c>
      <c r="F816" s="52">
        <f t="shared" si="190"/>
        <v>0</v>
      </c>
    </row>
    <row r="817" spans="1:6" ht="12.75" customHeight="1">
      <c r="A817" s="53" t="s">
        <v>1614</v>
      </c>
      <c r="B817" s="85" t="s">
        <v>1615</v>
      </c>
      <c r="C817" s="50" t="s">
        <v>1614</v>
      </c>
      <c r="D817" s="242">
        <v>2343.4499999999998</v>
      </c>
      <c r="E817" s="242">
        <v>2199.81</v>
      </c>
      <c r="F817" s="52">
        <f t="shared" si="190"/>
        <v>93.870575433655517</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6304.32</v>
      </c>
      <c r="E819" s="242">
        <v>4215</v>
      </c>
      <c r="F819" s="52">
        <f t="shared" si="190"/>
        <v>66.858915791076598</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663.62</v>
      </c>
      <c r="E821" s="242">
        <v>2389.8200000000002</v>
      </c>
      <c r="F821" s="52">
        <f t="shared" si="190"/>
        <v>360.11874265392845</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1990.84</v>
      </c>
      <c r="E828" s="242">
        <v>0</v>
      </c>
      <c r="F828" s="52">
        <f t="shared" si="190"/>
        <v>0</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3">
        <v>0</v>
      </c>
      <c r="F982" s="57" t="str">
        <f t="shared" si="191"/>
        <v>-</v>
      </c>
    </row>
    <row r="983" spans="1:6" ht="20.100000000000001"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A2" sqref="A2:F2"/>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c r="C1" s="299" t="s">
        <v>34</v>
      </c>
      <c r="D1" s="302"/>
      <c r="E1" s="300" t="s">
        <v>50</v>
      </c>
      <c r="F1" s="303"/>
    </row>
    <row r="2" spans="1:25" ht="50.1"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A2" sqref="A2:F2"/>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c r="C1" s="299" t="s">
        <v>34</v>
      </c>
      <c r="D1" s="302"/>
      <c r="E1" s="300" t="s">
        <v>50</v>
      </c>
      <c r="F1" s="303"/>
    </row>
    <row r="2" spans="1:25" ht="50.1" customHeight="1">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A2" sqref="A2:E2"/>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c r="C1" s="299" t="s">
        <v>34</v>
      </c>
      <c r="D1" s="302"/>
      <c r="E1" s="300" t="s">
        <v>50</v>
      </c>
      <c r="F1" s="303"/>
    </row>
    <row r="2" spans="1:25" ht="50.1" customHeight="1">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67" workbookViewId="0">
      <selection activeCell="D93" sqref="D93"/>
    </sheetView>
  </sheetViews>
  <sheetFormatPr defaultColWidth="14.42578125" defaultRowHeight="15" customHeight="1"/>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c r="A1" s="299" t="s">
        <v>48</v>
      </c>
      <c r="B1" s="301" t="s">
        <v>49</v>
      </c>
      <c r="C1" s="299" t="s">
        <v>34</v>
      </c>
      <c r="D1" s="302" t="s">
        <v>35</v>
      </c>
      <c r="E1" s="300" t="s">
        <v>50</v>
      </c>
      <c r="F1" s="303" t="s">
        <v>39</v>
      </c>
    </row>
    <row r="2" spans="1:24" ht="50.1" customHeight="1">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2862</v>
      </c>
      <c r="C5" s="185" t="s">
        <v>2863</v>
      </c>
      <c r="D5" s="253">
        <v>113261.75</v>
      </c>
      <c r="E5" s="37"/>
      <c r="F5" s="37"/>
      <c r="G5" s="37"/>
      <c r="H5" s="37"/>
      <c r="I5" s="37"/>
      <c r="J5" s="37"/>
      <c r="K5" s="37"/>
      <c r="L5" s="37"/>
      <c r="M5" s="37"/>
      <c r="N5" s="37"/>
      <c r="O5" s="37"/>
      <c r="P5" s="37"/>
      <c r="Q5" s="37"/>
      <c r="R5" s="37"/>
      <c r="S5" s="37"/>
      <c r="T5" s="37"/>
      <c r="U5" s="37"/>
    </row>
    <row r="6" spans="1:24" ht="24">
      <c r="A6" s="114"/>
      <c r="B6" s="115" t="s">
        <v>2864</v>
      </c>
      <c r="C6" s="186" t="s">
        <v>2865</v>
      </c>
      <c r="D6" s="40">
        <f>D7+D8+D17+D18</f>
        <v>272737.43</v>
      </c>
      <c r="E6" s="37"/>
      <c r="F6" s="37"/>
      <c r="G6" s="37"/>
      <c r="H6" s="37"/>
      <c r="I6" s="37"/>
      <c r="J6" s="37"/>
      <c r="K6" s="37"/>
      <c r="L6" s="37"/>
      <c r="M6" s="37"/>
      <c r="N6" s="37"/>
      <c r="O6" s="37"/>
      <c r="P6" s="37"/>
      <c r="Q6" s="37"/>
      <c r="R6" s="37"/>
      <c r="S6" s="37"/>
      <c r="T6" s="37"/>
      <c r="U6" s="37"/>
    </row>
    <row r="7" spans="1:24" ht="12.75" customHeight="1">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c r="A8" s="114" t="s">
        <v>2273</v>
      </c>
      <c r="B8" s="115" t="s">
        <v>2868</v>
      </c>
      <c r="C8" s="186" t="s">
        <v>2869</v>
      </c>
      <c r="D8" s="40">
        <f>SUM(D9:D16)</f>
        <v>127960.26999999999</v>
      </c>
      <c r="E8" s="37"/>
      <c r="F8" s="37"/>
      <c r="G8" s="37"/>
      <c r="H8" s="37"/>
      <c r="I8" s="37"/>
      <c r="J8" s="37"/>
      <c r="K8" s="37"/>
      <c r="L8" s="37"/>
      <c r="M8" s="37"/>
      <c r="N8" s="37"/>
      <c r="O8" s="37"/>
      <c r="P8" s="37"/>
      <c r="Q8" s="37"/>
      <c r="R8" s="37"/>
      <c r="S8" s="37"/>
      <c r="T8" s="37"/>
      <c r="U8" s="37"/>
    </row>
    <row r="9" spans="1:24" ht="12.75" customHeight="1">
      <c r="A9" s="84" t="s">
        <v>2275</v>
      </c>
      <c r="B9" s="85" t="s">
        <v>2276</v>
      </c>
      <c r="C9" s="186" t="s">
        <v>2870</v>
      </c>
      <c r="D9" s="254">
        <v>51208.15</v>
      </c>
      <c r="E9" s="37"/>
      <c r="F9" s="37"/>
      <c r="G9" s="37"/>
      <c r="H9" s="37"/>
      <c r="I9" s="37"/>
      <c r="J9" s="37"/>
      <c r="K9" s="37"/>
      <c r="L9" s="37"/>
      <c r="M9" s="37"/>
      <c r="N9" s="37"/>
      <c r="O9" s="37"/>
      <c r="P9" s="37"/>
      <c r="Q9" s="37"/>
      <c r="R9" s="37"/>
      <c r="S9" s="37"/>
      <c r="T9" s="37"/>
      <c r="U9" s="37"/>
    </row>
    <row r="10" spans="1:24" ht="12.75" customHeight="1">
      <c r="A10" s="84" t="s">
        <v>2277</v>
      </c>
      <c r="B10" s="85" t="s">
        <v>2278</v>
      </c>
      <c r="C10" s="186" t="s">
        <v>2871</v>
      </c>
      <c r="D10" s="254">
        <v>75125.69</v>
      </c>
      <c r="E10" s="37"/>
      <c r="F10" s="37"/>
      <c r="G10" s="37"/>
      <c r="H10" s="37"/>
      <c r="I10" s="37"/>
      <c r="J10" s="37"/>
      <c r="K10" s="37"/>
      <c r="L10" s="37"/>
      <c r="M10" s="37"/>
      <c r="N10" s="37"/>
      <c r="O10" s="37"/>
      <c r="P10" s="37"/>
      <c r="Q10" s="37"/>
      <c r="R10" s="37"/>
      <c r="S10" s="37"/>
      <c r="T10" s="37"/>
      <c r="U10" s="37"/>
    </row>
    <row r="11" spans="1:24" ht="12.75" customHeight="1">
      <c r="A11" s="84" t="s">
        <v>2279</v>
      </c>
      <c r="B11" s="85" t="s">
        <v>2872</v>
      </c>
      <c r="C11" s="186" t="s">
        <v>2873</v>
      </c>
      <c r="D11" s="254">
        <v>156.91999999999999</v>
      </c>
      <c r="E11" s="37"/>
      <c r="F11" s="37"/>
      <c r="G11" s="37"/>
      <c r="H11" s="37"/>
      <c r="I11" s="37"/>
      <c r="J11" s="37"/>
      <c r="K11" s="37"/>
      <c r="L11" s="37"/>
      <c r="M11" s="37"/>
      <c r="N11" s="37"/>
      <c r="O11" s="37"/>
      <c r="P11" s="37"/>
      <c r="Q11" s="37"/>
      <c r="R11" s="37"/>
      <c r="S11" s="37"/>
      <c r="T11" s="37"/>
      <c r="U11" s="37"/>
    </row>
    <row r="12" spans="1:24" ht="12.75" customHeight="1">
      <c r="A12" s="84" t="s">
        <v>2287</v>
      </c>
      <c r="B12" s="85" t="s">
        <v>2288</v>
      </c>
      <c r="C12" s="186" t="s">
        <v>2874</v>
      </c>
      <c r="D12" s="254">
        <v>829.51</v>
      </c>
      <c r="E12" s="37"/>
      <c r="F12" s="37"/>
      <c r="G12" s="37"/>
      <c r="H12" s="37"/>
      <c r="I12" s="37"/>
      <c r="J12" s="37"/>
      <c r="K12" s="37"/>
      <c r="L12" s="37"/>
      <c r="M12" s="37"/>
      <c r="N12" s="37"/>
      <c r="O12" s="37"/>
      <c r="P12" s="37"/>
      <c r="Q12" s="37"/>
      <c r="R12" s="37"/>
      <c r="S12" s="37"/>
      <c r="T12" s="37"/>
      <c r="U12" s="37"/>
    </row>
    <row r="13" spans="1:24" ht="24">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c r="A16" s="84" t="s">
        <v>2295</v>
      </c>
      <c r="B16" s="85" t="s">
        <v>2296</v>
      </c>
      <c r="C16" s="186" t="s">
        <v>2879</v>
      </c>
      <c r="D16" s="254">
        <v>640</v>
      </c>
      <c r="E16" s="37"/>
      <c r="F16" s="37"/>
      <c r="G16" s="37"/>
      <c r="H16" s="37"/>
      <c r="I16" s="37"/>
      <c r="J16" s="37"/>
      <c r="K16" s="37"/>
      <c r="L16" s="37"/>
      <c r="M16" s="37"/>
      <c r="N16" s="37"/>
      <c r="O16" s="37"/>
      <c r="P16" s="37"/>
      <c r="Q16" s="37"/>
      <c r="R16" s="37"/>
      <c r="S16" s="37"/>
      <c r="T16" s="37"/>
      <c r="U16" s="37"/>
    </row>
    <row r="17" spans="1:21" ht="12.75" customHeight="1">
      <c r="A17" s="114" t="s">
        <v>2297</v>
      </c>
      <c r="B17" s="115" t="s">
        <v>2298</v>
      </c>
      <c r="C17" s="186" t="s">
        <v>2880</v>
      </c>
      <c r="D17" s="254">
        <v>144777.16</v>
      </c>
      <c r="E17" s="37"/>
      <c r="F17" s="37"/>
      <c r="G17" s="37"/>
      <c r="H17" s="37"/>
      <c r="I17" s="37"/>
      <c r="J17" s="37"/>
      <c r="K17" s="37"/>
      <c r="L17" s="37"/>
      <c r="M17" s="37"/>
      <c r="N17" s="37"/>
      <c r="O17" s="37"/>
      <c r="P17" s="37"/>
      <c r="Q17" s="37"/>
      <c r="R17" s="37"/>
      <c r="S17" s="37"/>
      <c r="T17" s="37"/>
      <c r="U17" s="37"/>
    </row>
    <row r="18" spans="1:21" ht="36">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c r="A24" s="84"/>
      <c r="B24" s="115" t="s">
        <v>2896</v>
      </c>
      <c r="C24" s="186" t="s">
        <v>2897</v>
      </c>
      <c r="D24" s="40">
        <f>D25+D26+D35+D36</f>
        <v>208309.56</v>
      </c>
      <c r="E24" s="37"/>
      <c r="F24" s="37"/>
      <c r="G24" s="37"/>
      <c r="H24" s="37"/>
      <c r="I24" s="37"/>
      <c r="J24" s="37"/>
      <c r="K24" s="37"/>
      <c r="L24" s="37"/>
      <c r="M24" s="37"/>
      <c r="N24" s="37"/>
      <c r="O24" s="37"/>
      <c r="P24" s="37"/>
      <c r="Q24" s="37"/>
      <c r="R24" s="37"/>
      <c r="S24" s="37"/>
      <c r="T24" s="37"/>
      <c r="U24" s="37"/>
    </row>
    <row r="25" spans="1:21" ht="12.75" customHeight="1">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c r="A26" s="114" t="s">
        <v>2273</v>
      </c>
      <c r="B26" s="115" t="s">
        <v>2899</v>
      </c>
      <c r="C26" s="186" t="s">
        <v>2900</v>
      </c>
      <c r="D26" s="40">
        <f>SUM(D27:D34)</f>
        <v>137290.95000000001</v>
      </c>
      <c r="E26" s="37"/>
      <c r="F26" s="37"/>
      <c r="G26" s="37"/>
      <c r="H26" s="37"/>
      <c r="I26" s="37"/>
      <c r="J26" s="37"/>
      <c r="K26" s="37"/>
      <c r="L26" s="37"/>
      <c r="M26" s="37"/>
      <c r="N26" s="37"/>
      <c r="O26" s="37"/>
      <c r="P26" s="37"/>
      <c r="Q26" s="37"/>
      <c r="R26" s="37"/>
      <c r="S26" s="37"/>
      <c r="T26" s="37"/>
      <c r="U26" s="37"/>
    </row>
    <row r="27" spans="1:21" ht="12.75" customHeight="1">
      <c r="A27" s="84" t="s">
        <v>2275</v>
      </c>
      <c r="B27" s="85" t="s">
        <v>2276</v>
      </c>
      <c r="C27" s="186" t="s">
        <v>2901</v>
      </c>
      <c r="D27" s="254">
        <v>51208.15</v>
      </c>
      <c r="E27" s="37"/>
      <c r="F27" s="37"/>
      <c r="G27" s="37"/>
      <c r="H27" s="37"/>
      <c r="I27" s="37"/>
      <c r="J27" s="37"/>
      <c r="K27" s="37"/>
      <c r="L27" s="37"/>
      <c r="M27" s="37"/>
      <c r="N27" s="37"/>
      <c r="O27" s="37"/>
      <c r="P27" s="37"/>
      <c r="Q27" s="37"/>
      <c r="R27" s="37"/>
      <c r="S27" s="37"/>
      <c r="T27" s="37"/>
      <c r="U27" s="37"/>
    </row>
    <row r="28" spans="1:21" ht="12.75" customHeight="1">
      <c r="A28" s="84" t="s">
        <v>2277</v>
      </c>
      <c r="B28" s="85" t="s">
        <v>2278</v>
      </c>
      <c r="C28" s="186" t="s">
        <v>2902</v>
      </c>
      <c r="D28" s="254">
        <v>84564.57</v>
      </c>
      <c r="E28" s="37"/>
      <c r="F28" s="37"/>
      <c r="G28" s="37"/>
      <c r="H28" s="37"/>
      <c r="I28" s="37"/>
      <c r="J28" s="37"/>
      <c r="K28" s="37"/>
      <c r="L28" s="37"/>
      <c r="M28" s="37"/>
      <c r="N28" s="37"/>
      <c r="O28" s="37"/>
      <c r="P28" s="37"/>
      <c r="Q28" s="37"/>
      <c r="R28" s="37"/>
      <c r="S28" s="37"/>
      <c r="T28" s="37"/>
      <c r="U28" s="37"/>
    </row>
    <row r="29" spans="1:21" ht="12.75" customHeight="1">
      <c r="A29" s="84" t="s">
        <v>2279</v>
      </c>
      <c r="B29" s="85" t="s">
        <v>2872</v>
      </c>
      <c r="C29" s="186" t="s">
        <v>2903</v>
      </c>
      <c r="D29" s="254">
        <v>156.91999999999999</v>
      </c>
      <c r="E29" s="37"/>
      <c r="F29" s="37"/>
      <c r="G29" s="37"/>
      <c r="H29" s="37"/>
      <c r="I29" s="37"/>
      <c r="J29" s="37"/>
      <c r="K29" s="37"/>
      <c r="L29" s="37"/>
      <c r="M29" s="37"/>
      <c r="N29" s="37"/>
      <c r="O29" s="37"/>
      <c r="P29" s="37"/>
      <c r="Q29" s="37"/>
      <c r="R29" s="37"/>
      <c r="S29" s="37"/>
      <c r="T29" s="37"/>
      <c r="U29" s="37"/>
    </row>
    <row r="30" spans="1:21" ht="12.75" customHeight="1">
      <c r="A30" s="84" t="s">
        <v>2287</v>
      </c>
      <c r="B30" s="85" t="s">
        <v>2288</v>
      </c>
      <c r="C30" s="186" t="s">
        <v>2904</v>
      </c>
      <c r="D30" s="254">
        <v>1361.31</v>
      </c>
      <c r="E30" s="37"/>
      <c r="F30" s="37"/>
      <c r="G30" s="37"/>
      <c r="H30" s="37"/>
      <c r="I30" s="37"/>
      <c r="J30" s="37"/>
      <c r="K30" s="37"/>
      <c r="L30" s="37"/>
      <c r="M30" s="37"/>
      <c r="N30" s="37"/>
      <c r="O30" s="37"/>
      <c r="P30" s="37"/>
      <c r="Q30" s="37"/>
      <c r="R30" s="37"/>
      <c r="S30" s="37"/>
      <c r="T30" s="37"/>
      <c r="U30" s="37"/>
    </row>
    <row r="31" spans="1:21" ht="24">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c r="A35" s="114" t="s">
        <v>2297</v>
      </c>
      <c r="B35" s="115" t="s">
        <v>2298</v>
      </c>
      <c r="C35" s="186" t="s">
        <v>2909</v>
      </c>
      <c r="D35" s="254">
        <v>71018.61</v>
      </c>
      <c r="E35" s="37"/>
      <c r="F35" s="37"/>
      <c r="G35" s="37"/>
      <c r="H35" s="37"/>
      <c r="I35" s="37"/>
      <c r="J35" s="37"/>
      <c r="K35" s="37"/>
      <c r="L35" s="37"/>
      <c r="M35" s="37"/>
      <c r="N35" s="37"/>
      <c r="O35" s="37"/>
      <c r="P35" s="37"/>
      <c r="Q35" s="37"/>
      <c r="R35" s="37"/>
      <c r="S35" s="37"/>
      <c r="T35" s="37"/>
      <c r="U35" s="37"/>
    </row>
    <row r="36" spans="1:21" ht="36">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c r="A42" s="84"/>
      <c r="B42" s="115" t="s">
        <v>2918</v>
      </c>
      <c r="C42" s="186" t="s">
        <v>2919</v>
      </c>
      <c r="D42" s="40">
        <f>D5+D6-D24</f>
        <v>177689.62</v>
      </c>
      <c r="E42" s="37"/>
      <c r="F42" s="37"/>
      <c r="G42" s="37"/>
      <c r="H42" s="37"/>
      <c r="I42" s="37"/>
      <c r="J42" s="37"/>
      <c r="K42" s="37"/>
      <c r="L42" s="37"/>
      <c r="M42" s="37"/>
      <c r="N42" s="37"/>
      <c r="O42" s="37"/>
      <c r="P42" s="37"/>
      <c r="Q42" s="37"/>
      <c r="R42" s="37"/>
      <c r="S42" s="37"/>
      <c r="T42" s="37"/>
      <c r="U42" s="37"/>
    </row>
    <row r="43" spans="1:21" ht="24">
      <c r="A43" s="114"/>
      <c r="B43" s="115" t="s">
        <v>2920</v>
      </c>
      <c r="C43" s="186" t="s">
        <v>2921</v>
      </c>
      <c r="D43" s="40">
        <f>D44+D49+D90+D95</f>
        <v>117338.29999999999</v>
      </c>
      <c r="E43" s="37"/>
      <c r="F43" s="37"/>
      <c r="G43" s="37"/>
      <c r="H43" s="37"/>
      <c r="I43" s="37"/>
      <c r="J43" s="37"/>
      <c r="K43" s="37"/>
      <c r="L43" s="37"/>
      <c r="M43" s="37"/>
      <c r="N43" s="37"/>
      <c r="O43" s="37"/>
      <c r="P43" s="37"/>
      <c r="Q43" s="37"/>
      <c r="R43" s="37"/>
      <c r="S43" s="37"/>
      <c r="T43" s="37"/>
      <c r="U43" s="37"/>
    </row>
    <row r="44" spans="1:21" ht="12.75" customHeight="1">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c r="A49" s="114" t="s">
        <v>2273</v>
      </c>
      <c r="B49" s="166" t="s">
        <v>2932</v>
      </c>
      <c r="C49" s="186" t="s">
        <v>2933</v>
      </c>
      <c r="D49" s="40">
        <f>D50+D55+D60+D65+D70+D75+D80+D85</f>
        <v>5106.76</v>
      </c>
      <c r="E49" s="37"/>
      <c r="F49" s="37"/>
      <c r="G49" s="37"/>
      <c r="H49" s="37"/>
      <c r="I49" s="37"/>
      <c r="J49" s="37"/>
      <c r="K49" s="37"/>
      <c r="L49" s="37"/>
      <c r="M49" s="37"/>
      <c r="N49" s="37"/>
      <c r="O49" s="37"/>
      <c r="P49" s="37"/>
      <c r="Q49" s="37"/>
      <c r="R49" s="37"/>
      <c r="S49" s="37"/>
      <c r="T49" s="37"/>
      <c r="U49" s="37"/>
    </row>
    <row r="50" spans="1:21" ht="12.75" customHeight="1">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c r="A55" s="114" t="s">
        <v>2277</v>
      </c>
      <c r="B55" s="115" t="s">
        <v>2940</v>
      </c>
      <c r="C55" s="186" t="s">
        <v>2941</v>
      </c>
      <c r="D55" s="40">
        <f>SUM(D56:D59)</f>
        <v>5106.76</v>
      </c>
      <c r="E55" s="37"/>
      <c r="F55" s="37"/>
      <c r="G55" s="37"/>
      <c r="H55" s="37"/>
      <c r="I55" s="37"/>
      <c r="J55" s="37"/>
      <c r="K55" s="37"/>
      <c r="L55" s="37"/>
      <c r="M55" s="37"/>
      <c r="N55" s="37"/>
      <c r="O55" s="37"/>
      <c r="P55" s="37"/>
      <c r="Q55" s="37"/>
      <c r="R55" s="37"/>
      <c r="S55" s="37"/>
      <c r="T55" s="37"/>
      <c r="U55" s="37"/>
    </row>
    <row r="56" spans="1:21" ht="12.75" customHeight="1">
      <c r="A56" s="84"/>
      <c r="B56" s="85" t="s">
        <v>2924</v>
      </c>
      <c r="C56" s="186" t="s">
        <v>2942</v>
      </c>
      <c r="D56" s="254">
        <v>4769.17</v>
      </c>
      <c r="E56" s="37"/>
      <c r="F56" s="37"/>
      <c r="G56" s="37"/>
      <c r="H56" s="37"/>
      <c r="I56" s="37"/>
      <c r="J56" s="37"/>
      <c r="K56" s="37"/>
      <c r="L56" s="37"/>
      <c r="M56" s="37"/>
      <c r="N56" s="37"/>
      <c r="O56" s="37"/>
      <c r="P56" s="37"/>
      <c r="Q56" s="37"/>
      <c r="R56" s="37"/>
      <c r="S56" s="37"/>
      <c r="T56" s="37"/>
      <c r="U56" s="37"/>
    </row>
    <row r="57" spans="1:21" ht="12.75" customHeight="1">
      <c r="A57" s="84"/>
      <c r="B57" s="85" t="s">
        <v>2926</v>
      </c>
      <c r="C57" s="186" t="s">
        <v>2943</v>
      </c>
      <c r="D57" s="254">
        <v>6.63</v>
      </c>
      <c r="E57" s="37"/>
      <c r="F57" s="37"/>
      <c r="G57" s="37"/>
      <c r="H57" s="37"/>
      <c r="I57" s="37"/>
      <c r="J57" s="37"/>
      <c r="K57" s="37"/>
      <c r="L57" s="37"/>
      <c r="M57" s="37"/>
      <c r="N57" s="37"/>
      <c r="O57" s="37"/>
      <c r="P57" s="37"/>
      <c r="Q57" s="37"/>
      <c r="R57" s="37"/>
      <c r="S57" s="37"/>
      <c r="T57" s="37"/>
      <c r="U57" s="37"/>
    </row>
    <row r="58" spans="1:21" ht="12.75" customHeight="1">
      <c r="A58" s="84"/>
      <c r="B58" s="85" t="s">
        <v>2928</v>
      </c>
      <c r="C58" s="186" t="s">
        <v>2944</v>
      </c>
      <c r="D58" s="254">
        <v>330.95</v>
      </c>
      <c r="E58" s="37"/>
      <c r="F58" s="37"/>
      <c r="G58" s="37"/>
      <c r="H58" s="37"/>
      <c r="I58" s="37"/>
      <c r="J58" s="37"/>
      <c r="K58" s="37"/>
      <c r="L58" s="37"/>
      <c r="M58" s="37"/>
      <c r="N58" s="37"/>
      <c r="O58" s="37"/>
      <c r="P58" s="37"/>
      <c r="Q58" s="37"/>
      <c r="R58" s="37"/>
      <c r="S58" s="37"/>
      <c r="T58" s="37"/>
      <c r="U58" s="37"/>
    </row>
    <row r="59" spans="1:21" ht="12.75" customHeight="1">
      <c r="A59" s="84"/>
      <c r="B59" s="85" t="s">
        <v>2930</v>
      </c>
      <c r="C59" s="186" t="s">
        <v>2945</v>
      </c>
      <c r="D59" s="254">
        <v>0.01</v>
      </c>
      <c r="E59" s="37"/>
      <c r="F59" s="37"/>
      <c r="G59" s="37"/>
      <c r="H59" s="37"/>
      <c r="I59" s="37"/>
      <c r="J59" s="37"/>
      <c r="K59" s="37"/>
      <c r="L59" s="37"/>
      <c r="M59" s="37"/>
      <c r="N59" s="37"/>
      <c r="O59" s="37"/>
      <c r="P59" s="37"/>
      <c r="Q59" s="37"/>
      <c r="R59" s="37"/>
      <c r="S59" s="37"/>
      <c r="T59" s="37"/>
      <c r="U59" s="37"/>
    </row>
    <row r="60" spans="1:21" ht="12.75" customHeight="1">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c r="A90" s="114" t="s">
        <v>2297</v>
      </c>
      <c r="B90" s="115" t="s">
        <v>2982</v>
      </c>
      <c r="C90" s="186" t="s">
        <v>2983</v>
      </c>
      <c r="D90" s="40">
        <f>SUM(D91:D94)</f>
        <v>112231.54</v>
      </c>
      <c r="E90" s="37"/>
      <c r="F90" s="37"/>
      <c r="G90" s="37"/>
      <c r="H90" s="37"/>
      <c r="I90" s="37"/>
      <c r="J90" s="37"/>
      <c r="K90" s="37"/>
      <c r="L90" s="37"/>
      <c r="M90" s="37"/>
      <c r="N90" s="37"/>
      <c r="O90" s="37"/>
      <c r="P90" s="37"/>
      <c r="Q90" s="37"/>
      <c r="R90" s="37"/>
      <c r="S90" s="37"/>
      <c r="T90" s="37"/>
      <c r="U90" s="37"/>
    </row>
    <row r="91" spans="1:21" ht="12.75" customHeight="1">
      <c r="A91" s="114"/>
      <c r="B91" s="85" t="s">
        <v>2924</v>
      </c>
      <c r="C91" s="186" t="s">
        <v>2984</v>
      </c>
      <c r="D91" s="254">
        <v>24072.73</v>
      </c>
      <c r="E91" s="37"/>
      <c r="F91" s="37"/>
      <c r="G91" s="37"/>
      <c r="H91" s="37"/>
      <c r="I91" s="37"/>
      <c r="J91" s="37"/>
      <c r="K91" s="37"/>
      <c r="L91" s="37"/>
      <c r="M91" s="37"/>
      <c r="N91" s="37"/>
      <c r="O91" s="37"/>
      <c r="P91" s="37"/>
      <c r="Q91" s="37"/>
      <c r="R91" s="37"/>
      <c r="S91" s="37"/>
      <c r="T91" s="37"/>
      <c r="U91" s="37"/>
    </row>
    <row r="92" spans="1:21" ht="12.75" customHeight="1">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c r="A93" s="84"/>
      <c r="B93" s="85" t="s">
        <v>2928</v>
      </c>
      <c r="C93" s="186" t="s">
        <v>2986</v>
      </c>
      <c r="D93" s="254">
        <v>88158.81</v>
      </c>
      <c r="E93" s="37"/>
      <c r="F93" s="37"/>
      <c r="G93" s="37"/>
      <c r="H93" s="37"/>
      <c r="I93" s="37"/>
      <c r="J93" s="37"/>
      <c r="K93" s="37"/>
      <c r="L93" s="37"/>
      <c r="M93" s="37"/>
      <c r="N93" s="37"/>
      <c r="O93" s="37"/>
      <c r="P93" s="37"/>
      <c r="Q93" s="37"/>
      <c r="R93" s="37"/>
      <c r="S93" s="37"/>
      <c r="T93" s="37"/>
      <c r="U93" s="37"/>
    </row>
    <row r="94" spans="1:21" ht="12.75" customHeight="1">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c r="A101" s="114"/>
      <c r="B101" s="115" t="s">
        <v>2995</v>
      </c>
      <c r="C101" s="186" t="s">
        <v>2996</v>
      </c>
      <c r="D101" s="40">
        <f>SUM(D102:D105)</f>
        <v>60351.32</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c r="A103" s="84" t="s">
        <v>2273</v>
      </c>
      <c r="B103" s="85" t="s">
        <v>2847</v>
      </c>
      <c r="C103" s="186" t="s">
        <v>2998</v>
      </c>
      <c r="D103" s="254">
        <v>3130.97</v>
      </c>
      <c r="E103" s="37"/>
      <c r="F103" s="37"/>
      <c r="G103" s="37"/>
      <c r="H103" s="37"/>
      <c r="I103" s="37"/>
      <c r="J103" s="37"/>
      <c r="K103" s="37"/>
      <c r="L103" s="37"/>
      <c r="M103" s="37"/>
      <c r="N103" s="37"/>
      <c r="O103" s="37"/>
      <c r="P103" s="37"/>
      <c r="Q103" s="37"/>
      <c r="R103" s="37"/>
      <c r="S103" s="37"/>
      <c r="T103" s="37"/>
      <c r="U103" s="37"/>
    </row>
    <row r="104" spans="1:21" ht="12.75" customHeight="1">
      <c r="A104" s="84" t="s">
        <v>2297</v>
      </c>
      <c r="B104" s="85" t="s">
        <v>2298</v>
      </c>
      <c r="C104" s="186" t="s">
        <v>2999</v>
      </c>
      <c r="D104" s="254">
        <v>57220.35</v>
      </c>
      <c r="E104" s="37"/>
      <c r="F104" s="37"/>
      <c r="G104" s="37"/>
      <c r="H104" s="37"/>
      <c r="I104" s="37"/>
      <c r="J104" s="37"/>
      <c r="K104" s="37"/>
      <c r="L104" s="37"/>
      <c r="M104" s="37"/>
      <c r="N104" s="37"/>
      <c r="O104" s="37"/>
      <c r="P104" s="37"/>
      <c r="Q104" s="37"/>
      <c r="R104" s="37"/>
      <c r="S104" s="37"/>
      <c r="T104" s="37"/>
      <c r="U104" s="37"/>
    </row>
    <row r="105" spans="1:21" ht="12.75" customHeight="1">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0"/>
  <sheetViews>
    <sheetView showGridLines="0" tabSelected="1" topLeftCell="A323" workbookViewId="0">
      <selection activeCell="A2" sqref="A2:D2"/>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c r="A1" s="369" t="s">
        <v>2860</v>
      </c>
      <c r="B1" s="364"/>
      <c r="C1" s="364"/>
      <c r="D1" s="364"/>
      <c r="E1" s="71" t="s">
        <v>3002</v>
      </c>
      <c r="F1" s="71"/>
      <c r="G1" s="71"/>
      <c r="H1" s="71"/>
      <c r="I1" s="71"/>
      <c r="J1" s="71"/>
      <c r="K1" s="71"/>
      <c r="L1" s="71"/>
      <c r="M1" s="71"/>
      <c r="N1" s="71"/>
      <c r="O1" s="71"/>
      <c r="P1" s="71"/>
    </row>
    <row r="2" spans="1:16" ht="37.5" customHeight="1">
      <c r="A2" s="369" t="s">
        <v>3003</v>
      </c>
      <c r="B2" s="364"/>
      <c r="C2" s="364"/>
      <c r="D2" s="364"/>
    </row>
    <row r="3" spans="1:16" ht="29.25" customHeight="1">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3</v>
      </c>
      <c r="I3" s="129">
        <f>RefStr!C10*1</f>
        <v>22</v>
      </c>
      <c r="J3" s="130" t="str">
        <f>RefStr!H7</f>
        <v>DA</v>
      </c>
      <c r="K3" s="128" t="str">
        <f>RefStr!H9</f>
        <v>NE</v>
      </c>
      <c r="L3" s="128" t="str">
        <f>RefStr!H10</f>
        <v>NE</v>
      </c>
      <c r="M3" s="128" t="str">
        <f>RefStr!H8</f>
        <v>NE</v>
      </c>
      <c r="N3" s="128" t="str">
        <f>RefStr!H11</f>
        <v>DA</v>
      </c>
      <c r="O3" s="131">
        <f>RefStr!C6</f>
        <v>29951</v>
      </c>
      <c r="P3" s="71"/>
    </row>
    <row r="4" spans="1:16" ht="19.5" customHeight="1">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3020</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c r="A20" s="366" t="s">
        <v>3026</v>
      </c>
      <c r="B20" s="367"/>
      <c r="C20" s="368"/>
      <c r="D20" s="123"/>
      <c r="E20" s="71">
        <f>SUM(E21:E276)</f>
        <v>0</v>
      </c>
      <c r="F20" s="71">
        <f>SUM(F21:F276)</f>
        <v>7</v>
      </c>
      <c r="G20" s="71"/>
      <c r="H20" s="71"/>
      <c r="I20" s="71"/>
      <c r="J20" s="71"/>
      <c r="K20" s="71"/>
      <c r="L20" s="71"/>
      <c r="M20" s="71"/>
      <c r="N20" s="71"/>
      <c r="O20" s="71"/>
      <c r="P20" s="71"/>
    </row>
    <row r="21" spans="1:16" ht="2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c r="A318" s="121"/>
      <c r="B318" s="122"/>
      <c r="C318" s="83"/>
      <c r="D318" s="123"/>
      <c r="E318" s="71"/>
      <c r="F318" s="71"/>
      <c r="G318" s="71"/>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1.25" customHeight="1">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5.75" customHeight="1"/>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 customHeight="1">
      <c r="J1447" s="47">
        <f>IF(AND(C1447=0,D1447),1,0)</f>
        <v>1</v>
      </c>
      <c r="L1447" s="47">
        <f>IF(C1447&lt;&gt;0,1,0)</f>
        <v>0</v>
      </c>
    </row>
    <row r="1448" spans="10:12" ht="15" customHeight="1">
      <c r="J1448" s="48" t="s">
        <v>3318</v>
      </c>
    </row>
    <row r="1449" spans="10:12" ht="15.75" customHeight="1"/>
    <row r="1450" spans="10:12" ht="15" customHeight="1">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Postira-5</cp:lastModifiedBy>
  <cp:lastPrinted>2024-04-10T04:56:04Z</cp:lastPrinted>
  <dcterms:created xsi:type="dcterms:W3CDTF">2022-04-01T05:14:30Z</dcterms:created>
  <dcterms:modified xsi:type="dcterms:W3CDTF">2024-04-10T08:33:00Z</dcterms:modified>
</cp:coreProperties>
</file>