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"/>
    </mc:Choice>
  </mc:AlternateContent>
  <xr:revisionPtr revIDLastSave="0" documentId="13_ncr:1_{02D18F75-B345-47C2-BCCD-D817E6DB14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2" l="1"/>
  <c r="F73" i="2"/>
  <c r="C217" i="3"/>
  <c r="C159" i="3"/>
  <c r="C170" i="3"/>
  <c r="C138" i="3"/>
  <c r="C128" i="3"/>
  <c r="C118" i="3"/>
  <c r="C81" i="3"/>
  <c r="D100" i="3"/>
  <c r="E103" i="3"/>
  <c r="D103" i="3"/>
  <c r="C89" i="3"/>
  <c r="C90" i="3"/>
  <c r="C84" i="3"/>
  <c r="C77" i="3"/>
  <c r="E62" i="3"/>
  <c r="D62" i="3"/>
  <c r="C65" i="3"/>
  <c r="E69" i="3"/>
  <c r="E68" i="3" s="1"/>
  <c r="C68" i="3"/>
  <c r="C47" i="3"/>
  <c r="C48" i="3" s="1"/>
  <c r="E41" i="3"/>
  <c r="D41" i="3"/>
  <c r="C41" i="3"/>
  <c r="C44" i="3"/>
  <c r="C17" i="3"/>
  <c r="E359" i="3"/>
  <c r="E352" i="3"/>
  <c r="D359" i="3"/>
  <c r="D360" i="3" s="1"/>
  <c r="D352" i="3"/>
  <c r="D348" i="3"/>
  <c r="D344" i="3"/>
  <c r="D339" i="3"/>
  <c r="D334" i="3"/>
  <c r="D329" i="3"/>
  <c r="E358" i="3"/>
  <c r="D358" i="3"/>
  <c r="E43" i="2"/>
  <c r="C361" i="3"/>
  <c r="C359" i="3"/>
  <c r="C358" i="3"/>
  <c r="C357" i="3"/>
  <c r="C352" i="3"/>
  <c r="C348" i="3"/>
  <c r="C344" i="3"/>
  <c r="C339" i="3"/>
  <c r="C334" i="3"/>
  <c r="C329" i="3"/>
  <c r="E360" i="3" l="1"/>
  <c r="C360" i="3"/>
  <c r="E10" i="2" l="1"/>
  <c r="E15" i="2"/>
  <c r="G88" i="2"/>
  <c r="G115" i="2"/>
  <c r="G112" i="2"/>
  <c r="G108" i="2"/>
  <c r="G106" i="2"/>
  <c r="G101" i="2"/>
  <c r="G98" i="2"/>
  <c r="G95" i="2"/>
  <c r="G93" i="2"/>
  <c r="G91" i="2"/>
  <c r="F115" i="2"/>
  <c r="F112" i="2"/>
  <c r="F108" i="2"/>
  <c r="F106" i="2"/>
  <c r="F101" i="2"/>
  <c r="F98" i="2"/>
  <c r="F95" i="2"/>
  <c r="F93" i="2"/>
  <c r="F91" i="2"/>
  <c r="F88" i="2"/>
  <c r="G31" i="2"/>
  <c r="G33" i="2"/>
  <c r="F31" i="2"/>
  <c r="F30" i="2" s="1"/>
  <c r="F35" i="2" s="1"/>
  <c r="F33" i="2"/>
  <c r="G10" i="2"/>
  <c r="G8" i="2"/>
  <c r="G13" i="2"/>
  <c r="G15" i="2"/>
  <c r="G18" i="2"/>
  <c r="G20" i="2"/>
  <c r="G22" i="2"/>
  <c r="F22" i="2"/>
  <c r="F20" i="2"/>
  <c r="F15" i="2"/>
  <c r="F7" i="2" s="1"/>
  <c r="F26" i="2" s="1"/>
  <c r="F18" i="2"/>
  <c r="F13" i="2"/>
  <c r="F10" i="2"/>
  <c r="F8" i="2"/>
  <c r="C20" i="1"/>
  <c r="D20" i="1"/>
  <c r="D23" i="1"/>
  <c r="C23" i="1"/>
  <c r="D37" i="3"/>
  <c r="D36" i="3" s="1"/>
  <c r="C36" i="3"/>
  <c r="G41" i="2"/>
  <c r="G43" i="2"/>
  <c r="G53" i="2"/>
  <c r="G56" i="2"/>
  <c r="G58" i="2"/>
  <c r="G60" i="2"/>
  <c r="G62" i="2"/>
  <c r="G67" i="2"/>
  <c r="G66" i="2" s="1"/>
  <c r="E106" i="3"/>
  <c r="E152" i="3"/>
  <c r="E151" i="3" s="1"/>
  <c r="D151" i="3"/>
  <c r="C151" i="3"/>
  <c r="E50" i="3"/>
  <c r="E49" i="3" s="1"/>
  <c r="D50" i="3"/>
  <c r="C50" i="3"/>
  <c r="E100" i="3"/>
  <c r="F41" i="2"/>
  <c r="F43" i="2"/>
  <c r="F53" i="2"/>
  <c r="F56" i="2"/>
  <c r="F58" i="2"/>
  <c r="F60" i="2"/>
  <c r="F62" i="2"/>
  <c r="F67" i="2"/>
  <c r="F66" i="2" s="1"/>
  <c r="E67" i="2"/>
  <c r="E73" i="2"/>
  <c r="E317" i="3"/>
  <c r="E316" i="3" s="1"/>
  <c r="E314" i="3"/>
  <c r="E313" i="3" s="1"/>
  <c r="E310" i="3"/>
  <c r="E309" i="3" s="1"/>
  <c r="E307" i="3"/>
  <c r="E306" i="3" s="1"/>
  <c r="E295" i="3"/>
  <c r="E293" i="3"/>
  <c r="E290" i="3"/>
  <c r="E289" i="3" s="1"/>
  <c r="E287" i="3"/>
  <c r="E286" i="3" s="1"/>
  <c r="E282" i="3"/>
  <c r="E281" i="3" s="1"/>
  <c r="E279" i="3"/>
  <c r="E274" i="3"/>
  <c r="E273" i="3" s="1"/>
  <c r="E271" i="3"/>
  <c r="E270" i="3" s="1"/>
  <c r="E258" i="3"/>
  <c r="E257" i="3" s="1"/>
  <c r="E256" i="3" s="1"/>
  <c r="E254" i="3"/>
  <c r="E253" i="3" s="1"/>
  <c r="E252" i="3" s="1"/>
  <c r="E250" i="3"/>
  <c r="E249" i="3" s="1"/>
  <c r="E248" i="3" s="1"/>
  <c r="E246" i="3"/>
  <c r="E245" i="3"/>
  <c r="E243" i="3"/>
  <c r="E242" i="3"/>
  <c r="E239" i="3"/>
  <c r="E238" i="3" s="1"/>
  <c r="E237" i="3" s="1"/>
  <c r="E235" i="3"/>
  <c r="E234" i="3" s="1"/>
  <c r="E230" i="3" s="1"/>
  <c r="E232" i="3"/>
  <c r="E228" i="3"/>
  <c r="E227" i="3" s="1"/>
  <c r="E226" i="3" s="1"/>
  <c r="E224" i="3"/>
  <c r="E223" i="3" s="1"/>
  <c r="E222" i="3" s="1"/>
  <c r="E220" i="3"/>
  <c r="E219" i="3" s="1"/>
  <c r="E213" i="3"/>
  <c r="E212" i="3" s="1"/>
  <c r="E209" i="3"/>
  <c r="E208" i="3" s="1"/>
  <c r="E206" i="3"/>
  <c r="E205" i="3" s="1"/>
  <c r="E202" i="3"/>
  <c r="E201" i="3" s="1"/>
  <c r="E199" i="3"/>
  <c r="E198" i="3" s="1"/>
  <c r="E196" i="3"/>
  <c r="E195" i="3" s="1"/>
  <c r="E192" i="3"/>
  <c r="E191" i="3" s="1"/>
  <c r="E190" i="3" s="1"/>
  <c r="E187" i="3"/>
  <c r="E186" i="3" s="1"/>
  <c r="E185" i="3" s="1"/>
  <c r="E183" i="3"/>
  <c r="E182" i="3" s="1"/>
  <c r="E181" i="3" s="1"/>
  <c r="E177" i="3"/>
  <c r="E176" i="3" s="1"/>
  <c r="E175" i="3" s="1"/>
  <c r="E173" i="3"/>
  <c r="E172" i="3" s="1"/>
  <c r="E167" i="3"/>
  <c r="E166" i="3" s="1"/>
  <c r="E162" i="3"/>
  <c r="E161" i="3" s="1"/>
  <c r="E156" i="3"/>
  <c r="E155" i="3" s="1"/>
  <c r="E149" i="3"/>
  <c r="E147" i="3"/>
  <c r="E144" i="3"/>
  <c r="E143" i="3" s="1"/>
  <c r="E141" i="3"/>
  <c r="E140" i="3" s="1"/>
  <c r="E135" i="3"/>
  <c r="E134" i="3" s="1"/>
  <c r="E131" i="3"/>
  <c r="E130" i="3" s="1"/>
  <c r="E125" i="3"/>
  <c r="E124" i="3" s="1"/>
  <c r="E121" i="3"/>
  <c r="E120" i="3" s="1"/>
  <c r="E113" i="3"/>
  <c r="E110" i="3"/>
  <c r="E109" i="3" s="1"/>
  <c r="E98" i="3"/>
  <c r="E95" i="3"/>
  <c r="E93" i="3"/>
  <c r="E87" i="3"/>
  <c r="E86" i="3" s="1"/>
  <c r="E81" i="3"/>
  <c r="E74" i="3"/>
  <c r="E71" i="3" s="1"/>
  <c r="E70" i="3" s="1"/>
  <c r="E60" i="3"/>
  <c r="E59" i="3" s="1"/>
  <c r="E57" i="3"/>
  <c r="E56" i="3" s="1"/>
  <c r="E54" i="3"/>
  <c r="E53" i="3" s="1"/>
  <c r="E39" i="3"/>
  <c r="E38" i="3" s="1"/>
  <c r="E34" i="3"/>
  <c r="E29" i="3"/>
  <c r="E28" i="3"/>
  <c r="E20" i="3"/>
  <c r="E19" i="3" s="1"/>
  <c r="E14" i="3"/>
  <c r="E13" i="3" s="1"/>
  <c r="D304" i="3"/>
  <c r="D303" i="3" s="1"/>
  <c r="D302" i="3" s="1"/>
  <c r="D317" i="3"/>
  <c r="D316" i="3" s="1"/>
  <c r="D314" i="3"/>
  <c r="D313" i="3" s="1"/>
  <c r="D310" i="3"/>
  <c r="D309" i="3" s="1"/>
  <c r="D307" i="3"/>
  <c r="D306" i="3" s="1"/>
  <c r="D269" i="3"/>
  <c r="E269" i="3" s="1"/>
  <c r="D268" i="3"/>
  <c r="E268" i="3" s="1"/>
  <c r="D115" i="3"/>
  <c r="D25" i="3"/>
  <c r="E25" i="3" s="1"/>
  <c r="D295" i="3"/>
  <c r="D293" i="3"/>
  <c r="D290" i="3"/>
  <c r="D289" i="3" s="1"/>
  <c r="D287" i="3"/>
  <c r="D286" i="3" s="1"/>
  <c r="D282" i="3"/>
  <c r="D281" i="3" s="1"/>
  <c r="D279" i="3"/>
  <c r="D278" i="3" s="1"/>
  <c r="D274" i="3"/>
  <c r="D273" i="3" s="1"/>
  <c r="D271" i="3"/>
  <c r="D270" i="3" s="1"/>
  <c r="D258" i="3"/>
  <c r="D257" i="3" s="1"/>
  <c r="D256" i="3" s="1"/>
  <c r="D254" i="3"/>
  <c r="D253" i="3" s="1"/>
  <c r="D252" i="3" s="1"/>
  <c r="D250" i="3"/>
  <c r="D249" i="3" s="1"/>
  <c r="D248" i="3" s="1"/>
  <c r="D246" i="3"/>
  <c r="D245" i="3"/>
  <c r="D243" i="3"/>
  <c r="D242" i="3"/>
  <c r="D239" i="3"/>
  <c r="D238" i="3" s="1"/>
  <c r="D237" i="3" s="1"/>
  <c r="D235" i="3"/>
  <c r="D234" i="3" s="1"/>
  <c r="D230" i="3" s="1"/>
  <c r="D232" i="3"/>
  <c r="D228" i="3"/>
  <c r="D227" i="3" s="1"/>
  <c r="D226" i="3" s="1"/>
  <c r="D224" i="3"/>
  <c r="D223" i="3" s="1"/>
  <c r="D222" i="3" s="1"/>
  <c r="D220" i="3"/>
  <c r="D219" i="3" s="1"/>
  <c r="D213" i="3"/>
  <c r="D212" i="3" s="1"/>
  <c r="D209" i="3"/>
  <c r="D208" i="3" s="1"/>
  <c r="D206" i="3"/>
  <c r="D205" i="3" s="1"/>
  <c r="D202" i="3"/>
  <c r="D201" i="3" s="1"/>
  <c r="D199" i="3"/>
  <c r="D198" i="3" s="1"/>
  <c r="D196" i="3"/>
  <c r="D195" i="3" s="1"/>
  <c r="D192" i="3"/>
  <c r="D191" i="3" s="1"/>
  <c r="D190" i="3" s="1"/>
  <c r="D187" i="3"/>
  <c r="D186" i="3" s="1"/>
  <c r="D185" i="3" s="1"/>
  <c r="D183" i="3"/>
  <c r="D182" i="3" s="1"/>
  <c r="D181" i="3" s="1"/>
  <c r="D177" i="3"/>
  <c r="D176" i="3" s="1"/>
  <c r="D175" i="3" s="1"/>
  <c r="D173" i="3"/>
  <c r="D172" i="3" s="1"/>
  <c r="D167" i="3"/>
  <c r="D166" i="3" s="1"/>
  <c r="D165" i="3" s="1"/>
  <c r="D162" i="3"/>
  <c r="D161" i="3" s="1"/>
  <c r="D156" i="3"/>
  <c r="D155" i="3" s="1"/>
  <c r="D149" i="3"/>
  <c r="D147" i="3"/>
  <c r="D144" i="3"/>
  <c r="D143" i="3" s="1"/>
  <c r="D141" i="3"/>
  <c r="D140" i="3" s="1"/>
  <c r="D135" i="3"/>
  <c r="D134" i="3" s="1"/>
  <c r="D131" i="3"/>
  <c r="D130" i="3" s="1"/>
  <c r="D125" i="3"/>
  <c r="D124" i="3" s="1"/>
  <c r="D121" i="3"/>
  <c r="D120" i="3" s="1"/>
  <c r="D113" i="3"/>
  <c r="D110" i="3"/>
  <c r="D109" i="3" s="1"/>
  <c r="D98" i="3"/>
  <c r="D95" i="3"/>
  <c r="D93" i="3"/>
  <c r="D87" i="3"/>
  <c r="D86" i="3" s="1"/>
  <c r="D81" i="3"/>
  <c r="D74" i="3"/>
  <c r="D71" i="3" s="1"/>
  <c r="D70" i="3" s="1"/>
  <c r="D60" i="3"/>
  <c r="D59" i="3" s="1"/>
  <c r="D57" i="3"/>
  <c r="D56" i="3" s="1"/>
  <c r="D54" i="3"/>
  <c r="D53" i="3" s="1"/>
  <c r="D52" i="3" s="1"/>
  <c r="D39" i="3"/>
  <c r="D38" i="3" s="1"/>
  <c r="D34" i="3"/>
  <c r="D29" i="3"/>
  <c r="D28" i="3"/>
  <c r="D20" i="3"/>
  <c r="D19" i="3" s="1"/>
  <c r="D14" i="3"/>
  <c r="D13" i="3" s="1"/>
  <c r="C60" i="3"/>
  <c r="C59" i="3" s="1"/>
  <c r="C213" i="3"/>
  <c r="C206" i="3"/>
  <c r="C209" i="3"/>
  <c r="C208" i="3" s="1"/>
  <c r="E62" i="2"/>
  <c r="E53" i="2"/>
  <c r="C173" i="3"/>
  <c r="C172" i="3" s="1"/>
  <c r="C162" i="3"/>
  <c r="C161" i="3" s="1"/>
  <c r="C147" i="3"/>
  <c r="C93" i="3"/>
  <c r="C98" i="3"/>
  <c r="B23" i="1"/>
  <c r="B20" i="1"/>
  <c r="E60" i="2"/>
  <c r="E58" i="2"/>
  <c r="E56" i="2"/>
  <c r="G30" i="2" l="1"/>
  <c r="G35" i="2" s="1"/>
  <c r="E80" i="3"/>
  <c r="E79" i="3"/>
  <c r="F40" i="2"/>
  <c r="D80" i="3"/>
  <c r="D79" i="3"/>
  <c r="G7" i="2"/>
  <c r="G26" i="2" s="1"/>
  <c r="B26" i="1"/>
  <c r="B42" i="1" s="1"/>
  <c r="D26" i="1"/>
  <c r="D42" i="1" s="1"/>
  <c r="C26" i="1"/>
  <c r="C42" i="1" s="1"/>
  <c r="F77" i="2"/>
  <c r="F87" i="2"/>
  <c r="G87" i="2"/>
  <c r="G40" i="2"/>
  <c r="G77" i="2" s="1"/>
  <c r="D33" i="3"/>
  <c r="E194" i="3"/>
  <c r="E211" i="3"/>
  <c r="E116" i="3"/>
  <c r="E115" i="3" s="1"/>
  <c r="E112" i="3" s="1"/>
  <c r="E108" i="3" s="1"/>
  <c r="E123" i="3"/>
  <c r="D24" i="3"/>
  <c r="D23" i="3" s="1"/>
  <c r="D22" i="3" s="1"/>
  <c r="D92" i="3"/>
  <c r="D292" i="3"/>
  <c r="D285" i="3" s="1"/>
  <c r="E241" i="3"/>
  <c r="E37" i="3"/>
  <c r="E36" i="3" s="1"/>
  <c r="E33" i="3" s="1"/>
  <c r="D267" i="3"/>
  <c r="D266" i="3" s="1"/>
  <c r="D265" i="3" s="1"/>
  <c r="D164" i="3"/>
  <c r="D32" i="3"/>
  <c r="E92" i="3"/>
  <c r="E204" i="3"/>
  <c r="E292" i="3"/>
  <c r="E285" i="3" s="1"/>
  <c r="E312" i="3"/>
  <c r="D241" i="3"/>
  <c r="E24" i="3"/>
  <c r="E23" i="3" s="1"/>
  <c r="E22" i="3" s="1"/>
  <c r="E52" i="3"/>
  <c r="E267" i="3"/>
  <c r="E266" i="3" s="1"/>
  <c r="E265" i="3" s="1"/>
  <c r="D154" i="3"/>
  <c r="D123" i="3"/>
  <c r="D194" i="3"/>
  <c r="D204" i="3"/>
  <c r="D301" i="3"/>
  <c r="D211" i="3"/>
  <c r="D146" i="3"/>
  <c r="D133" i="3" s="1"/>
  <c r="E146" i="3"/>
  <c r="E133" i="3" s="1"/>
  <c r="E304" i="3"/>
  <c r="E303" i="3" s="1"/>
  <c r="E302" i="3" s="1"/>
  <c r="E301" i="3" s="1"/>
  <c r="E277" i="3"/>
  <c r="E278" i="3"/>
  <c r="E97" i="3"/>
  <c r="E165" i="3"/>
  <c r="E164" i="3" s="1"/>
  <c r="E11" i="3"/>
  <c r="E154" i="3"/>
  <c r="D312" i="3"/>
  <c r="D97" i="3"/>
  <c r="D112" i="3"/>
  <c r="D108" i="3" s="1"/>
  <c r="D277" i="3"/>
  <c r="D11" i="3"/>
  <c r="E66" i="2"/>
  <c r="C29" i="3"/>
  <c r="C314" i="3"/>
  <c r="C313" i="3" s="1"/>
  <c r="C317" i="3"/>
  <c r="C316" i="3" s="1"/>
  <c r="C303" i="3"/>
  <c r="C302" i="3" s="1"/>
  <c r="C307" i="3"/>
  <c r="C306" i="3" s="1"/>
  <c r="C310" i="3"/>
  <c r="C309" i="3" s="1"/>
  <c r="C246" i="3"/>
  <c r="C243" i="3"/>
  <c r="C287" i="3"/>
  <c r="C286" i="3" s="1"/>
  <c r="C290" i="3"/>
  <c r="C289" i="3" s="1"/>
  <c r="C293" i="3"/>
  <c r="C295" i="3"/>
  <c r="C279" i="3"/>
  <c r="C278" i="3" s="1"/>
  <c r="C282" i="3"/>
  <c r="C281" i="3" s="1"/>
  <c r="C267" i="3"/>
  <c r="C266" i="3" s="1"/>
  <c r="C271" i="3"/>
  <c r="C270" i="3" s="1"/>
  <c r="C274" i="3"/>
  <c r="C273" i="3" s="1"/>
  <c r="C258" i="3"/>
  <c r="C257" i="3" s="1"/>
  <c r="C256" i="3" s="1"/>
  <c r="C254" i="3"/>
  <c r="C253" i="3" s="1"/>
  <c r="C252" i="3" s="1"/>
  <c r="C250" i="3"/>
  <c r="C249" i="3" s="1"/>
  <c r="C248" i="3" s="1"/>
  <c r="C242" i="3"/>
  <c r="C245" i="3"/>
  <c r="C239" i="3"/>
  <c r="C238" i="3" s="1"/>
  <c r="C237" i="3" s="1"/>
  <c r="C232" i="3"/>
  <c r="C235" i="3"/>
  <c r="C234" i="3" s="1"/>
  <c r="C230" i="3" s="1"/>
  <c r="C228" i="3"/>
  <c r="C224" i="3"/>
  <c r="C223" i="3" s="1"/>
  <c r="C222" i="3" s="1"/>
  <c r="C220" i="3"/>
  <c r="C219" i="3" s="1"/>
  <c r="C211" i="3" s="1"/>
  <c r="C212" i="3"/>
  <c r="C205" i="3"/>
  <c r="C204" i="3" s="1"/>
  <c r="C196" i="3"/>
  <c r="C195" i="3" s="1"/>
  <c r="C199" i="3"/>
  <c r="C198" i="3" s="1"/>
  <c r="C202" i="3"/>
  <c r="C201" i="3" s="1"/>
  <c r="C192" i="3"/>
  <c r="C191" i="3" s="1"/>
  <c r="C190" i="3" s="1"/>
  <c r="C187" i="3"/>
  <c r="C186" i="3" s="1"/>
  <c r="C185" i="3" s="1"/>
  <c r="C183" i="3"/>
  <c r="C182" i="3" s="1"/>
  <c r="C181" i="3" s="1"/>
  <c r="C177" i="3"/>
  <c r="C176" i="3" s="1"/>
  <c r="C175" i="3" s="1"/>
  <c r="C167" i="3"/>
  <c r="C156" i="3"/>
  <c r="C135" i="3"/>
  <c r="C141" i="3"/>
  <c r="C140" i="3" s="1"/>
  <c r="C144" i="3"/>
  <c r="C143" i="3" s="1"/>
  <c r="C149" i="3"/>
  <c r="C146" i="3" s="1"/>
  <c r="C125" i="3"/>
  <c r="C131" i="3"/>
  <c r="C130" i="3" s="1"/>
  <c r="C121" i="3"/>
  <c r="C120" i="3" s="1"/>
  <c r="C113" i="3"/>
  <c r="C110" i="3"/>
  <c r="C100" i="3"/>
  <c r="C97" i="3" s="1"/>
  <c r="C95" i="3"/>
  <c r="C92" i="3" s="1"/>
  <c r="C87" i="3"/>
  <c r="C80" i="3"/>
  <c r="C74" i="3"/>
  <c r="C71" i="3" s="1"/>
  <c r="C70" i="3" s="1"/>
  <c r="C57" i="3"/>
  <c r="C56" i="3" s="1"/>
  <c r="C54" i="3"/>
  <c r="C39" i="3"/>
  <c r="C38" i="3" s="1"/>
  <c r="C34" i="3"/>
  <c r="C33" i="3" s="1"/>
  <c r="C24" i="3"/>
  <c r="C23" i="3" s="1"/>
  <c r="C28" i="3"/>
  <c r="C14" i="3"/>
  <c r="C20" i="3"/>
  <c r="E115" i="2"/>
  <c r="E112" i="2"/>
  <c r="E108" i="2"/>
  <c r="E106" i="2"/>
  <c r="E101" i="2"/>
  <c r="E98" i="2"/>
  <c r="E95" i="2"/>
  <c r="E93" i="2"/>
  <c r="E91" i="2"/>
  <c r="E88" i="2"/>
  <c r="E41" i="2"/>
  <c r="E31" i="2"/>
  <c r="E33" i="2"/>
  <c r="C109" i="3" l="1"/>
  <c r="C108" i="3"/>
  <c r="C166" i="3"/>
  <c r="C165" i="3"/>
  <c r="C164" i="3" s="1"/>
  <c r="C32" i="3"/>
  <c r="C124" i="3"/>
  <c r="C123" i="3"/>
  <c r="C155" i="3"/>
  <c r="C154" i="3"/>
  <c r="C53" i="3"/>
  <c r="C52" i="3"/>
  <c r="C134" i="3"/>
  <c r="C133" i="3"/>
  <c r="C86" i="3"/>
  <c r="C79" i="3"/>
  <c r="C13" i="3"/>
  <c r="C11" i="3" s="1"/>
  <c r="D10" i="3"/>
  <c r="D300" i="3"/>
  <c r="D298" i="3" s="1"/>
  <c r="D180" i="3"/>
  <c r="E180" i="3"/>
  <c r="E32" i="3"/>
  <c r="E264" i="3"/>
  <c r="E262" i="3" s="1"/>
  <c r="E300" i="3"/>
  <c r="E298" i="3" s="1"/>
  <c r="E10" i="3"/>
  <c r="D264" i="3"/>
  <c r="D262" i="3" s="1"/>
  <c r="D31" i="3"/>
  <c r="C227" i="3"/>
  <c r="C226" i="3" s="1"/>
  <c r="E40" i="2"/>
  <c r="E77" i="2" s="1"/>
  <c r="E30" i="2"/>
  <c r="E35" i="2" s="1"/>
  <c r="E87" i="2"/>
  <c r="C241" i="3"/>
  <c r="C194" i="3"/>
  <c r="C292" i="3"/>
  <c r="C285" i="3" s="1"/>
  <c r="C312" i="3"/>
  <c r="C301" i="3"/>
  <c r="C265" i="3"/>
  <c r="C277" i="3"/>
  <c r="C112" i="3"/>
  <c r="C22" i="3"/>
  <c r="E7" i="2"/>
  <c r="E14" i="2"/>
  <c r="E19" i="2"/>
  <c r="E9" i="2"/>
  <c r="E21" i="2"/>
  <c r="E22" i="2"/>
  <c r="C31" i="3" l="1"/>
  <c r="D7" i="3"/>
  <c r="D5" i="3" s="1"/>
  <c r="E31" i="3"/>
  <c r="E7" i="3" s="1"/>
  <c r="E5" i="3" s="1"/>
  <c r="C10" i="3"/>
  <c r="C180" i="3"/>
  <c r="C300" i="3"/>
  <c r="C298" i="3" s="1"/>
  <c r="C264" i="3"/>
  <c r="C262" i="3" s="1"/>
  <c r="E26" i="2"/>
  <c r="C7" i="3" l="1"/>
  <c r="C5" i="3" s="1"/>
</calcChain>
</file>

<file path=xl/sharedStrings.xml><?xml version="1.0" encoding="utf-8"?>
<sst xmlns="http://schemas.openxmlformats.org/spreadsheetml/2006/main" count="580" uniqueCount="232">
  <si>
    <t>A) SAŽETAK RAČUNA PRIHODA I RASHODA</t>
  </si>
  <si>
    <t>Projekcija za 2024.</t>
  </si>
  <si>
    <t>Projekcija za 2025.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</si>
  <si>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</si>
  <si>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</si>
  <si>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</si>
  <si>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</si>
  <si>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</si>
  <si>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</si>
  <si>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</si>
  <si>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</si>
  <si>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</si>
  <si>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</si>
  <si>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</si>
  <si>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</si>
  <si>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</si>
  <si>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</si>
  <si>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</si>
  <si>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</si>
  <si>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</si>
  <si>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</si>
  <si>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</si>
  <si>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</si>
  <si>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</si>
  <si>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</si>
  <si>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Prijedlog plana za 2023.</t>
  </si>
  <si>
    <t>Procjena za 2024.</t>
  </si>
  <si>
    <t>Procjena za 2025.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</si>
  <si>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</si>
  <si>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</si>
  <si>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</si>
  <si>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</si>
  <si>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</si>
  <si>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</si>
  <si>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</si>
  <si>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</si>
  <si>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</si>
  <si>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</si>
  <si>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</si>
  <si>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</si>
  <si>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</si>
  <si>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</si>
  <si>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</si>
  <si>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</si>
  <si>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</si>
  <si>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</si>
  <si>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</si>
  <si>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</si>
  <si>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</si>
  <si>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</si>
  <si>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>Plan za 2023.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</si>
  <si>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</si>
  <si>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</si>
  <si>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</si>
  <si>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</si>
  <si>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</si>
  <si>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</si>
  <si>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</si>
  <si>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</si>
  <si>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</si>
  <si>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</si>
  <si>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</si>
  <si>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</si>
  <si>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</si>
  <si>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</si>
  <si>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</si>
  <si>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</si>
  <si>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</si>
  <si>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</si>
  <si>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</si>
  <si>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</si>
  <si>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</si>
  <si>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</si>
  <si>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</si>
  <si>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</si>
  <si>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</si>
  <si>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</si>
  <si>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</si>
  <si>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</si>
  <si>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</si>
  <si>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</si>
  <si>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</si>
  <si>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</si>
  <si>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</si>
  <si>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</si>
  <si>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</si>
  <si>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</si>
  <si>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</si>
  <si>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</si>
  <si>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</si>
  <si>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Akt. 103011</t>
  </si>
  <si>
    <t>Ekologija,eko renta,dimnjačarske usluge,deratizacija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</si>
  <si>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</si>
  <si>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</si>
  <si>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</si>
  <si>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</si>
  <si>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</si>
  <si>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</si>
  <si>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</si>
  <si>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</si>
  <si>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vjerske zajednice Župe Postira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</si>
  <si>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</si>
  <si>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</si>
  <si>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</si>
  <si>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</si>
  <si>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</si>
  <si>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</si>
  <si>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</si>
  <si>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</si>
  <si>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</si>
  <si>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</si>
  <si>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</si>
  <si>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</si>
  <si>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</si>
  <si>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</si>
  <si>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</si>
  <si>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</si>
  <si>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</si>
  <si>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</si>
  <si>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</si>
  <si>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</si>
  <si>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</si>
  <si>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</si>
  <si>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</si>
  <si>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</si>
  <si>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</si>
  <si>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</si>
  <si>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</si>
  <si>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</si>
  <si>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</si>
  <si>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</si>
  <si>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</si>
  <si>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</si>
  <si>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</si>
  <si>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</si>
  <si>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</si>
  <si>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</si>
  <si>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</si>
  <si>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</si>
  <si>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</si>
  <si>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</si>
  <si>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</si>
  <si>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</si>
  <si>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</si>
  <si>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</si>
  <si>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</si>
  <si>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</si>
  <si>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</si>
  <si>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</si>
  <si>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</si>
  <si>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 xml:space="preserve"> Poslovi zaštite okoliša-ostali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</si>
  <si>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</si>
  <si>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</si>
  <si>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</si>
  <si>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</si>
  <si>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</si>
  <si>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</si>
  <si>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</si>
  <si>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</si>
  <si>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</si>
  <si>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</si>
  <si>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</si>
  <si>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</si>
  <si>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</si>
  <si>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 xml:space="preserve"> Socijalna pomoć stanovništvu koje nije obuhvaćeno redovnim soc.programom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</si>
  <si>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</si>
  <si>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</si>
  <si>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</si>
  <si>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</si>
  <si>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</si>
  <si>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</si>
  <si>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</si>
  <si>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</si>
  <si>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</si>
  <si>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</si>
  <si>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</si>
  <si>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</si>
  <si>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</si>
  <si>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</si>
  <si>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</si>
  <si>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>opći prihodi i primici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</si>
  <si>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</si>
  <si>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</si>
  <si>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</si>
  <si>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</si>
  <si>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</si>
  <si>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</si>
  <si>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Rashodi za dodatna ulaganja u nefinanc.imov</t>
  </si>
  <si>
    <t>Akt. 104010</t>
  </si>
  <si>
    <t>Socijalna skrb i razne pomoći stanovništvu</t>
  </si>
  <si>
    <t>Rashiodi za zaposlene</t>
  </si>
  <si>
    <t>Rashodi posloanja</t>
  </si>
  <si>
    <t>Akt. 301003</t>
  </si>
  <si>
    <t>Plan proračuna za 2023.</t>
  </si>
  <si>
    <t>Projekcija plana za 2025.</t>
  </si>
  <si>
    <t>Projekcija .plana za 2024.</t>
  </si>
  <si>
    <t>prihodi od nefin.imov</t>
  </si>
  <si>
    <t>Prihodi od nefin.imov.</t>
  </si>
  <si>
    <t>PRENESENI VP od prodaje nefinanc.imovine</t>
  </si>
  <si>
    <t>PRENESENI VP-opći prihodi i primici</t>
  </si>
  <si>
    <t>Oznaka IF</t>
  </si>
  <si>
    <t>Naziv izvora financiranja</t>
  </si>
  <si>
    <t>2023.</t>
  </si>
  <si>
    <t>2024.</t>
  </si>
  <si>
    <t>2025.</t>
  </si>
  <si>
    <t>PRIHODI</t>
  </si>
  <si>
    <t>RASHODI</t>
  </si>
  <si>
    <t>RAZLIKA</t>
  </si>
  <si>
    <t>Namjenski primici</t>
  </si>
  <si>
    <t xml:space="preserve">Ukupno prihodi </t>
  </si>
  <si>
    <t>Ukupno rashodi</t>
  </si>
  <si>
    <t>Višak korišten za rashode tekućih godina</t>
  </si>
  <si>
    <t>Ukupno razlika</t>
  </si>
  <si>
    <t xml:space="preserve">Ukupno primici </t>
  </si>
  <si>
    <t>Ukupno izdaci</t>
  </si>
  <si>
    <t>KONTROLNA TABLICA -PO IZVORIMA FINANCIRANJA</t>
  </si>
  <si>
    <t>II  POSEBNI DIO</t>
  </si>
  <si>
    <t>Općinsko vijeće općine Postira, na svojoj 13.sjednici održanoj dana 14.12.2022.g., donosi:</t>
  </si>
  <si>
    <t>Članak 2.</t>
  </si>
  <si>
    <t xml:space="preserve">Proračun općine Postira za 2023.g. kao i projekcije za 2024.g. i 2025.g. stupaju na snagu danom objave u Službenomglasniku općine </t>
  </si>
  <si>
    <t>Postira, a primjenjuje se od 01.01.2023.god.</t>
  </si>
  <si>
    <t>KLASA:024-01/22-01/43</t>
  </si>
  <si>
    <t>URBROJ:2181-40-01-22-1</t>
  </si>
  <si>
    <t xml:space="preserve">                                                                                                      Predsjednik Općinskog vijeća općine Postira</t>
  </si>
  <si>
    <t xml:space="preserve">                                                                                                               Toni Glavinić v.r.</t>
  </si>
  <si>
    <t xml:space="preserve">                                               PRORAČUN  OPĆINE  POSTIRA ZA 2023.g.</t>
  </si>
  <si>
    <t xml:space="preserve">                                                     I PROJEKCIJE ZA 2024.g. i 2025.g.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</si>
  <si>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</si>
  <si>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</si>
  <si>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</si>
  <si>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 xml:space="preserve">                                                                  Članak 1.</t>
  </si>
  <si>
    <t>Na temelju Zakona o proračunu (NN 87/08,136/12,15/15 i 144/21), kao i članka 32. Statuta općine Postira 3/13,6/13,5/20 i 5/21,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</si>
</sst>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0" fontId="2" fillId="0" borderId="1" xfId="0" applyNumberFormat="1" applyFont="1" applyBorder="1"/>
    <xf numFmtId="40" fontId="8" fillId="0" borderId="1" xfId="0" applyNumberFormat="1" applyFont="1" applyBorder="1"/>
    <xf numFmtId="0" fontId="8" fillId="0" borderId="1" xfId="0" applyFont="1" applyBorder="1"/>
    <xf numFmtId="4" fontId="8" fillId="0" borderId="1" xfId="0" applyNumberFormat="1" applyFont="1" applyBorder="1"/>
    <xf numFmtId="4" fontId="2" fillId="0" borderId="1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4" fontId="2" fillId="2" borderId="1" xfId="0" applyNumberFormat="1" applyFont="1" applyFill="1" applyBorder="1"/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2" fillId="4" borderId="1" xfId="0" applyNumberFormat="1" applyFont="1" applyFill="1" applyBorder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4" fontId="2" fillId="2" borderId="3" xfId="0" applyNumberFormat="1" applyFont="1" applyFill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0" fontId="8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0" fillId="7" borderId="12" xfId="0" applyNumberFormat="1" applyFill="1" applyBorder="1"/>
    <xf numFmtId="4" fontId="5" fillId="7" borderId="0" xfId="0" applyNumberFormat="1" applyFont="1" applyFill="1" applyAlignment="1">
      <alignment horizontal="right" vertical="top" wrapText="1"/>
    </xf>
    <xf numFmtId="164" fontId="2" fillId="0" borderId="0" xfId="0" applyNumberFormat="1" applyFont="1"/>
    <xf numFmtId="0" fontId="1" fillId="0" borderId="6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4" fontId="8" fillId="7" borderId="1" xfId="0" applyNumberFormat="1" applyFont="1" applyFill="1" applyBorder="1"/>
    <xf numFmtId="4" fontId="0" fillId="7" borderId="1" xfId="0" applyNumberFormat="1" applyFill="1" applyBorder="1"/>
    <xf numFmtId="0" fontId="0" fillId="7" borderId="1" xfId="0" applyFill="1" applyBorder="1"/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9" fillId="5" borderId="1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12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/>
    <xf numFmtId="0" fontId="2" fillId="8" borderId="1" xfId="0" applyFont="1" applyFill="1" applyBorder="1"/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4" fontId="3" fillId="8" borderId="1" xfId="0" applyNumberFormat="1" applyFont="1" applyFill="1" applyBorder="1"/>
    <xf numFmtId="0" fontId="3" fillId="8" borderId="1" xfId="0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40" fontId="1" fillId="3" borderId="1" xfId="0" applyNumberFormat="1" applyFont="1" applyFill="1" applyBorder="1"/>
    <xf numFmtId="40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7" fillId="8" borderId="1" xfId="0" applyFont="1" applyFill="1" applyBorder="1" applyAlignment="1">
      <alignment horizontal="center" vertical="top" wrapText="1"/>
    </xf>
    <xf numFmtId="4" fontId="7" fillId="8" borderId="1" xfId="0" applyNumberFormat="1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vertical="top" wrapText="1"/>
    </xf>
    <xf numFmtId="4" fontId="6" fillId="8" borderId="1" xfId="0" applyNumberFormat="1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top" wrapText="1"/>
    </xf>
    <xf numFmtId="4" fontId="3" fillId="8" borderId="1" xfId="0" applyNumberFormat="1" applyFont="1" applyFill="1" applyBorder="1" applyAlignment="1">
      <alignment horizontal="right" vertical="center" wrapText="1"/>
    </xf>
    <xf numFmtId="4" fontId="2" fillId="8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>
      <selection activeCell="D3" sqref="D3"/>
    </sheetView>
  </sheetViews>
  <sheetFormatPr defaultRowHeight="15" x14ac:dyDescent="0.25"/>
  <cols>
    <col min="1" max="1" width="30.7109375" customWidth="1"/>
    <col min="2" max="4" width="20.7109375" customWidth="1"/>
    <col min="5" max="5" width="7.140625" customWidth="1"/>
    <col min="7" max="7" width="6.85546875" customWidth="1"/>
    <col min="8" max="8" width="10.7109375" customWidth="1"/>
    <col min="9" max="9" width="10.5703125" customWidth="1"/>
  </cols>
  <sheetData>
    <row r="1" spans="1:3" x14ac:dyDescent="0.25">
      <c r="A1" t="s">
        <v>231</v>
      </c>
    </row>
    <row r="2" spans="1:3" x14ac:dyDescent="0.25">
      <c r="A2" t="s">
        <v>217</v>
      </c>
    </row>
    <row r="5" spans="1:3" ht="15.75" x14ac:dyDescent="0.25">
      <c r="A5" s="38" t="s">
        <v>225</v>
      </c>
      <c r="B5" s="38"/>
      <c r="C5" s="38"/>
    </row>
    <row r="6" spans="1:3" ht="15.75" x14ac:dyDescent="0.25">
      <c r="A6" s="38" t="s">
        <v>226</v>
      </c>
      <c r="B6" s="38"/>
      <c r="C6" s="38"/>
    </row>
    <row r="7" spans="1:3" ht="15.75" x14ac:dyDescent="0.25">
      <c r="A7" s="38"/>
      <c r="B7" s="38"/>
      <c r="C7" s="38"/>
    </row>
    <row r="8" spans="1:3" ht="15.75" x14ac:dyDescent="0.25">
      <c r="A8" s="38" t="s">
        <v>230</v>
      </c>
      <c r="B8" s="38"/>
      <c r="C8" s="38"/>
    </row>
    <row r="9" spans="1:3" ht="15.75" x14ac:dyDescent="0.25">
      <c r="A9" s="38"/>
      <c r="B9" s="38"/>
      <c r="C9" s="38"/>
    </row>
    <row r="10" spans="1:3" ht="15.75" x14ac:dyDescent="0.25">
      <c r="A10" s="164" t="s">
        <v>227</v>
      </c>
      <c r="B10" s="164"/>
      <c r="C10" s="164"/>
    </row>
    <row r="11" spans="1:3" ht="15.75" x14ac:dyDescent="0.25">
      <c r="A11" s="164" t="s">
        <v>228</v>
      </c>
      <c r="B11" s="164"/>
      <c r="C11" s="164"/>
    </row>
    <row r="12" spans="1:3" ht="15.75" x14ac:dyDescent="0.25">
      <c r="A12" s="38"/>
      <c r="B12" s="38"/>
      <c r="C12" s="38"/>
    </row>
    <row r="13" spans="1:3" ht="15.75" x14ac:dyDescent="0.25">
      <c r="A13" s="38" t="s">
        <v>229</v>
      </c>
      <c r="B13" s="38"/>
      <c r="C13" s="38"/>
    </row>
    <row r="14" spans="1:3" x14ac:dyDescent="0.25">
      <c r="B14" s="9"/>
    </row>
    <row r="15" spans="1:3" x14ac:dyDescent="0.25">
      <c r="B15" s="163" t="s">
        <v>18</v>
      </c>
    </row>
    <row r="16" spans="1:3" x14ac:dyDescent="0.25">
      <c r="B16" s="41"/>
    </row>
    <row r="17" spans="1:4" x14ac:dyDescent="0.25">
      <c r="B17" s="41"/>
    </row>
    <row r="18" spans="1:4" x14ac:dyDescent="0.25">
      <c r="A18" t="s">
        <v>0</v>
      </c>
    </row>
    <row r="19" spans="1:4" x14ac:dyDescent="0.25">
      <c r="A19" s="2"/>
      <c r="B19" s="3" t="s">
        <v>193</v>
      </c>
      <c r="C19" s="3" t="s">
        <v>195</v>
      </c>
      <c r="D19" s="3" t="s">
        <v>194</v>
      </c>
    </row>
    <row r="20" spans="1:4" x14ac:dyDescent="0.25">
      <c r="A20" s="5" t="s">
        <v>3</v>
      </c>
      <c r="B20" s="33">
        <f>SUM(B21:B22)</f>
        <v>1542992.08</v>
      </c>
      <c r="C20" s="33">
        <f>C21+C22</f>
        <v>1682603.4500000002</v>
      </c>
      <c r="D20" s="33">
        <f>D21+D22</f>
        <v>1688580.08</v>
      </c>
    </row>
    <row r="21" spans="1:4" x14ac:dyDescent="0.25">
      <c r="A21" s="2" t="s">
        <v>9</v>
      </c>
      <c r="B21" s="25">
        <v>1488881.98</v>
      </c>
      <c r="C21" s="25">
        <v>1640902.85</v>
      </c>
      <c r="D21" s="25">
        <v>1648628.04</v>
      </c>
    </row>
    <row r="22" spans="1:4" x14ac:dyDescent="0.25">
      <c r="A22" s="2" t="s">
        <v>8</v>
      </c>
      <c r="B22" s="25">
        <v>54110.1</v>
      </c>
      <c r="C22" s="25">
        <v>41700.6</v>
      </c>
      <c r="D22" s="25">
        <v>39952.04</v>
      </c>
    </row>
    <row r="23" spans="1:4" x14ac:dyDescent="0.25">
      <c r="A23" s="5" t="s">
        <v>5</v>
      </c>
      <c r="B23" s="33">
        <f>SUM(B24:B25)</f>
        <v>1674622.38</v>
      </c>
      <c r="C23" s="33">
        <f>C24+C25</f>
        <v>1699714.75</v>
      </c>
      <c r="D23" s="33">
        <f>D24+D25</f>
        <v>1703580.08</v>
      </c>
    </row>
    <row r="24" spans="1:4" x14ac:dyDescent="0.25">
      <c r="A24" s="2" t="s">
        <v>6</v>
      </c>
      <c r="B24" s="25">
        <v>1100596.1399999999</v>
      </c>
      <c r="C24" s="25">
        <v>1120473.78</v>
      </c>
      <c r="D24" s="25">
        <v>1138690.8999999999</v>
      </c>
    </row>
    <row r="25" spans="1:4" x14ac:dyDescent="0.25">
      <c r="A25" s="2" t="s">
        <v>7</v>
      </c>
      <c r="B25" s="25">
        <v>574026.23999999999</v>
      </c>
      <c r="C25" s="25">
        <v>579240.97</v>
      </c>
      <c r="D25" s="25">
        <v>564889.18000000005</v>
      </c>
    </row>
    <row r="26" spans="1:4" x14ac:dyDescent="0.25">
      <c r="A26" s="5" t="s">
        <v>10</v>
      </c>
      <c r="B26" s="33">
        <f>B20-B23</f>
        <v>-131630.29999999981</v>
      </c>
      <c r="C26" s="33">
        <f>C20-C23</f>
        <v>-17111.299999999814</v>
      </c>
      <c r="D26" s="33">
        <f>D20-D23</f>
        <v>-15000</v>
      </c>
    </row>
    <row r="27" spans="1:4" x14ac:dyDescent="0.25">
      <c r="A27" s="43"/>
      <c r="B27" s="35"/>
      <c r="C27" s="35"/>
      <c r="D27" s="35"/>
    </row>
    <row r="28" spans="1:4" s="44" customFormat="1" x14ac:dyDescent="0.25">
      <c r="A28" s="43"/>
      <c r="B28" s="35"/>
      <c r="C28" s="35"/>
      <c r="D28" s="35"/>
    </row>
    <row r="29" spans="1:4" x14ac:dyDescent="0.25">
      <c r="A29" t="s">
        <v>11</v>
      </c>
    </row>
    <row r="30" spans="1:4" x14ac:dyDescent="0.25">
      <c r="A30" s="2"/>
      <c r="B30" s="3" t="s">
        <v>193</v>
      </c>
      <c r="C30" s="3" t="s">
        <v>195</v>
      </c>
      <c r="D30" s="3" t="s">
        <v>194</v>
      </c>
    </row>
    <row r="31" spans="1:4" ht="26.25" x14ac:dyDescent="0.25">
      <c r="A31" s="4" t="s">
        <v>12</v>
      </c>
      <c r="B31" s="25">
        <v>0</v>
      </c>
      <c r="C31" s="25">
        <v>0</v>
      </c>
      <c r="D31" s="25">
        <v>0</v>
      </c>
    </row>
    <row r="32" spans="1:4" ht="26.25" x14ac:dyDescent="0.25">
      <c r="A32" s="4" t="s">
        <v>13</v>
      </c>
      <c r="B32" s="25">
        <v>0</v>
      </c>
      <c r="C32" s="25">
        <v>0</v>
      </c>
      <c r="D32" s="25">
        <v>0</v>
      </c>
    </row>
    <row r="33" spans="1:9" x14ac:dyDescent="0.25">
      <c r="A33" s="5" t="s">
        <v>14</v>
      </c>
      <c r="B33" s="33">
        <v>0</v>
      </c>
      <c r="C33" s="33">
        <v>0</v>
      </c>
      <c r="D33" s="33">
        <v>0</v>
      </c>
    </row>
    <row r="34" spans="1:9" x14ac:dyDescent="0.25">
      <c r="A34" s="43"/>
      <c r="B34" s="35"/>
      <c r="C34" s="35"/>
      <c r="D34" s="35"/>
    </row>
    <row r="35" spans="1:9" x14ac:dyDescent="0.25">
      <c r="A35" s="43"/>
      <c r="B35" s="35"/>
      <c r="C35" s="35"/>
      <c r="D35" s="35"/>
    </row>
    <row r="36" spans="1:9" x14ac:dyDescent="0.25">
      <c r="A36" t="s">
        <v>20</v>
      </c>
    </row>
    <row r="37" spans="1:9" x14ac:dyDescent="0.25">
      <c r="A37" t="s">
        <v>19</v>
      </c>
    </row>
    <row r="38" spans="1:9" x14ac:dyDescent="0.25">
      <c r="A38" s="2"/>
      <c r="B38" s="3" t="s">
        <v>193</v>
      </c>
      <c r="C38" s="3" t="s">
        <v>195</v>
      </c>
      <c r="D38" s="3" t="s">
        <v>194</v>
      </c>
    </row>
    <row r="39" spans="1:9" ht="26.25" x14ac:dyDescent="0.25">
      <c r="A39" s="6" t="s">
        <v>15</v>
      </c>
      <c r="B39" s="36">
        <v>163741.6</v>
      </c>
      <c r="C39" s="36">
        <v>17111.3</v>
      </c>
      <c r="D39" s="36">
        <v>15000</v>
      </c>
      <c r="E39" s="44"/>
      <c r="F39" s="35"/>
      <c r="G39" s="44"/>
      <c r="H39" s="35"/>
      <c r="I39" s="35"/>
    </row>
    <row r="40" spans="1:9" ht="30" customHeight="1" x14ac:dyDescent="0.25">
      <c r="A40" s="7" t="s">
        <v>16</v>
      </c>
      <c r="B40" s="33">
        <v>131630.29999999999</v>
      </c>
      <c r="C40" s="33">
        <v>17111.3</v>
      </c>
      <c r="D40" s="33">
        <v>15000</v>
      </c>
      <c r="E40" s="44"/>
      <c r="F40" s="35"/>
      <c r="G40" s="44"/>
      <c r="H40" s="35"/>
      <c r="I40" s="59"/>
    </row>
    <row r="41" spans="1:9" ht="15.75" thickBot="1" x14ac:dyDescent="0.3">
      <c r="B41" s="37"/>
      <c r="C41" s="37"/>
      <c r="D41" s="37"/>
    </row>
    <row r="42" spans="1:9" ht="30" customHeight="1" thickBot="1" x14ac:dyDescent="0.3">
      <c r="A42" s="8" t="s">
        <v>17</v>
      </c>
      <c r="B42" s="50">
        <f>B26+B33+B40</f>
        <v>0</v>
      </c>
      <c r="C42" s="50">
        <f>C26+C33+C40</f>
        <v>1.8553691916167736E-10</v>
      </c>
      <c r="D42" s="50">
        <f>D26+D33+D40</f>
        <v>0</v>
      </c>
    </row>
    <row r="45" spans="1:9" x14ac:dyDescent="0.25">
      <c r="B45" s="9"/>
    </row>
    <row r="60" spans="1:4" ht="15.75" x14ac:dyDescent="0.25">
      <c r="A60" s="38"/>
      <c r="B60" s="38"/>
      <c r="C60" s="38"/>
      <c r="D60" s="38"/>
    </row>
    <row r="61" spans="1:4" ht="15.75" x14ac:dyDescent="0.25">
      <c r="A61" s="38"/>
      <c r="B61" s="38"/>
      <c r="C61" s="38"/>
      <c r="D61" s="38"/>
    </row>
    <row r="63" spans="1:4" ht="15.75" x14ac:dyDescent="0.25">
      <c r="A63" s="39"/>
      <c r="B63" s="39"/>
      <c r="C63" s="39"/>
    </row>
    <row r="65" spans="1:5" x14ac:dyDescent="0.25">
      <c r="A65" s="40"/>
      <c r="B65" s="40"/>
      <c r="C65" s="40"/>
    </row>
    <row r="66" spans="1:5" x14ac:dyDescent="0.25">
      <c r="A66" s="10"/>
      <c r="B66" s="42"/>
      <c r="C66" s="42"/>
      <c r="D66" s="42"/>
      <c r="E66" s="34"/>
    </row>
    <row r="67" spans="1:5" x14ac:dyDescent="0.25">
      <c r="A67" s="43"/>
      <c r="B67" s="35"/>
      <c r="C67" s="35"/>
      <c r="D67" s="35"/>
      <c r="E67" s="35"/>
    </row>
    <row r="68" spans="1:5" x14ac:dyDescent="0.25">
      <c r="A68" s="43"/>
      <c r="B68" s="35"/>
      <c r="C68" s="35"/>
      <c r="D68" s="35"/>
      <c r="E68" s="35"/>
    </row>
    <row r="69" spans="1:5" x14ac:dyDescent="0.25">
      <c r="A69" s="43"/>
      <c r="B69" s="35"/>
      <c r="C69" s="35"/>
      <c r="D69" s="35"/>
      <c r="E69" s="35"/>
    </row>
    <row r="70" spans="1:5" x14ac:dyDescent="0.25">
      <c r="A70" s="43"/>
      <c r="B70" s="35"/>
      <c r="C70" s="35"/>
      <c r="D70" s="35"/>
      <c r="E70" s="35"/>
    </row>
    <row r="71" spans="1:5" x14ac:dyDescent="0.25">
      <c r="A71" s="43"/>
      <c r="B71" s="35"/>
      <c r="C71" s="35"/>
      <c r="D71" s="35"/>
      <c r="E71" s="35"/>
    </row>
    <row r="72" spans="1:5" x14ac:dyDescent="0.25">
      <c r="A72" s="43"/>
      <c r="B72" s="35"/>
      <c r="C72" s="35"/>
      <c r="D72" s="35"/>
      <c r="E72" s="35"/>
    </row>
    <row r="73" spans="1:5" x14ac:dyDescent="0.25">
      <c r="A73" s="43"/>
      <c r="B73" s="35"/>
      <c r="C73" s="35"/>
      <c r="D73" s="35"/>
      <c r="E73" s="35"/>
    </row>
    <row r="74" spans="1:5" x14ac:dyDescent="0.25">
      <c r="A74" s="44"/>
      <c r="B74" s="44"/>
      <c r="C74" s="44"/>
      <c r="D74" s="44"/>
    </row>
    <row r="75" spans="1:5" x14ac:dyDescent="0.25">
      <c r="A75" s="45"/>
      <c r="B75" s="45"/>
      <c r="C75" s="45"/>
      <c r="D75" s="44"/>
    </row>
    <row r="76" spans="1:5" x14ac:dyDescent="0.25">
      <c r="A76" s="43"/>
      <c r="B76" s="34"/>
      <c r="C76" s="34"/>
      <c r="D76" s="34"/>
    </row>
    <row r="77" spans="1:5" ht="27" customHeight="1" x14ac:dyDescent="0.25">
      <c r="A77" s="46"/>
      <c r="B77" s="35"/>
      <c r="C77" s="35"/>
      <c r="D77" s="35"/>
    </row>
    <row r="78" spans="1:5" ht="27" customHeight="1" x14ac:dyDescent="0.25">
      <c r="A78" s="46"/>
      <c r="B78" s="35"/>
      <c r="C78" s="35"/>
      <c r="D78" s="35"/>
    </row>
    <row r="79" spans="1:5" x14ac:dyDescent="0.25">
      <c r="A79" s="43"/>
      <c r="B79" s="35"/>
      <c r="C79" s="35"/>
      <c r="D79" s="35"/>
    </row>
    <row r="80" spans="1:5" x14ac:dyDescent="0.25">
      <c r="A80" s="44"/>
      <c r="B80" s="44"/>
      <c r="C80" s="44"/>
      <c r="D80" s="44"/>
    </row>
    <row r="81" spans="1:4" x14ac:dyDescent="0.25">
      <c r="A81" s="44"/>
      <c r="B81" s="44"/>
      <c r="C81" s="44"/>
      <c r="D81" s="44"/>
    </row>
    <row r="82" spans="1:4" x14ac:dyDescent="0.25">
      <c r="A82" s="45"/>
      <c r="B82" s="45"/>
      <c r="C82" s="45"/>
      <c r="D82" s="44"/>
    </row>
    <row r="83" spans="1:4" x14ac:dyDescent="0.25">
      <c r="A83" s="45"/>
      <c r="B83" s="45"/>
      <c r="C83" s="45"/>
      <c r="D83" s="44"/>
    </row>
    <row r="84" spans="1:4" x14ac:dyDescent="0.25">
      <c r="A84" s="43"/>
      <c r="B84" s="34"/>
      <c r="C84" s="34"/>
      <c r="D84" s="34"/>
    </row>
    <row r="85" spans="1:4" ht="27" customHeight="1" x14ac:dyDescent="0.25">
      <c r="A85" s="46"/>
      <c r="B85" s="35"/>
      <c r="C85" s="35"/>
      <c r="D85" s="35"/>
    </row>
    <row r="86" spans="1:4" ht="27" customHeight="1" x14ac:dyDescent="0.25">
      <c r="A86" s="46"/>
      <c r="B86" s="35"/>
      <c r="C86" s="35"/>
      <c r="D86" s="35"/>
    </row>
    <row r="87" spans="1:4" x14ac:dyDescent="0.25">
      <c r="A87" s="44"/>
      <c r="B87" s="47"/>
      <c r="C87" s="44"/>
      <c r="D87" s="44"/>
    </row>
    <row r="88" spans="1:4" ht="30" customHeight="1" x14ac:dyDescent="0.25">
      <c r="A88" s="48"/>
      <c r="B88" s="49"/>
      <c r="C88" s="49"/>
      <c r="D88" s="4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0"/>
  <sheetViews>
    <sheetView workbookViewId="0">
      <selection sqref="A1:G3"/>
    </sheetView>
  </sheetViews>
  <sheetFormatPr defaultRowHeight="15" x14ac:dyDescent="0.25"/>
  <cols>
    <col min="1" max="3" width="6.7109375" customWidth="1"/>
    <col min="4" max="4" width="50.7109375" customWidth="1"/>
    <col min="5" max="7" width="15.7109375" customWidth="1"/>
    <col min="10" max="10" width="13.140625" customWidth="1"/>
    <col min="12" max="12" width="14.5703125" customWidth="1"/>
  </cols>
  <sheetData>
    <row r="1" spans="1:11" x14ac:dyDescent="0.25">
      <c r="D1" s="15" t="s">
        <v>18</v>
      </c>
    </row>
    <row r="2" spans="1:11" x14ac:dyDescent="0.25">
      <c r="D2" s="14"/>
    </row>
    <row r="3" spans="1:11" x14ac:dyDescent="0.25">
      <c r="D3" s="15" t="s">
        <v>85</v>
      </c>
    </row>
    <row r="4" spans="1:11" x14ac:dyDescent="0.25">
      <c r="D4" s="14"/>
    </row>
    <row r="5" spans="1:11" x14ac:dyDescent="0.25">
      <c r="D5" s="15" t="s">
        <v>4</v>
      </c>
    </row>
    <row r="6" spans="1:11" ht="30" customHeight="1" x14ac:dyDescent="0.25">
      <c r="A6" s="12" t="s">
        <v>21</v>
      </c>
      <c r="B6" s="12" t="s">
        <v>22</v>
      </c>
      <c r="C6" s="12" t="s">
        <v>23</v>
      </c>
      <c r="D6" s="12" t="s">
        <v>24</v>
      </c>
      <c r="E6" s="13" t="s">
        <v>25</v>
      </c>
      <c r="F6" s="13" t="s">
        <v>26</v>
      </c>
      <c r="G6" s="13" t="s">
        <v>27</v>
      </c>
      <c r="H6" s="10"/>
      <c r="I6" s="10"/>
      <c r="J6" s="10"/>
      <c r="K6" s="10"/>
    </row>
    <row r="7" spans="1:11" x14ac:dyDescent="0.25">
      <c r="A7" s="132">
        <v>6</v>
      </c>
      <c r="B7" s="132"/>
      <c r="C7" s="132"/>
      <c r="D7" s="132" t="s">
        <v>9</v>
      </c>
      <c r="E7" s="136">
        <f>E8+E10+E13+E15+E18+E20</f>
        <v>1488881.8800000001</v>
      </c>
      <c r="F7" s="136">
        <f>F8+F10+F13+F15+F18+F20</f>
        <v>1640902.85</v>
      </c>
      <c r="G7" s="136">
        <f>G8+G10+G13+G15+G18+G20</f>
        <v>1648628.04</v>
      </c>
      <c r="H7" s="10"/>
      <c r="I7" s="10"/>
      <c r="J7" s="10"/>
      <c r="K7" s="10"/>
    </row>
    <row r="8" spans="1:11" x14ac:dyDescent="0.25">
      <c r="A8" s="134"/>
      <c r="B8" s="134">
        <v>61</v>
      </c>
      <c r="C8" s="134"/>
      <c r="D8" s="134" t="s">
        <v>165</v>
      </c>
      <c r="E8" s="137">
        <v>643705.59999999998</v>
      </c>
      <c r="F8" s="137">
        <f>F9</f>
        <v>675083</v>
      </c>
      <c r="G8" s="137">
        <f>G9</f>
        <v>695858.77</v>
      </c>
      <c r="H8" s="10"/>
      <c r="I8" s="10"/>
      <c r="J8" s="10"/>
      <c r="K8" s="10"/>
    </row>
    <row r="9" spans="1:11" x14ac:dyDescent="0.25">
      <c r="A9" s="2"/>
      <c r="B9" s="2"/>
      <c r="C9" s="2">
        <v>1</v>
      </c>
      <c r="D9" s="2" t="s">
        <v>33</v>
      </c>
      <c r="E9" s="27">
        <f>E8</f>
        <v>643705.59999999998</v>
      </c>
      <c r="F9" s="27">
        <v>675083</v>
      </c>
      <c r="G9" s="27">
        <v>695858.77</v>
      </c>
      <c r="H9" s="10"/>
      <c r="I9" s="10"/>
      <c r="J9" s="10"/>
      <c r="K9" s="10"/>
    </row>
    <row r="10" spans="1:11" x14ac:dyDescent="0.25">
      <c r="A10" s="134"/>
      <c r="B10" s="134">
        <v>63</v>
      </c>
      <c r="C10" s="134"/>
      <c r="D10" s="134" t="s">
        <v>28</v>
      </c>
      <c r="E10" s="137">
        <f>SUM(E11:E12)</f>
        <v>130068.5</v>
      </c>
      <c r="F10" s="137">
        <f>SUM(F11:F12)</f>
        <v>130068.5</v>
      </c>
      <c r="G10" s="137">
        <f>SUM(G11:G12)</f>
        <v>145608.69999999998</v>
      </c>
      <c r="H10" s="10"/>
      <c r="I10" s="10"/>
      <c r="J10" s="10"/>
      <c r="K10" s="10"/>
    </row>
    <row r="11" spans="1:11" x14ac:dyDescent="0.25">
      <c r="A11" s="2"/>
      <c r="B11" s="2"/>
      <c r="C11" s="2">
        <v>1</v>
      </c>
      <c r="D11" s="2" t="s">
        <v>180</v>
      </c>
      <c r="E11" s="27">
        <v>1327.3</v>
      </c>
      <c r="F11" s="27">
        <v>1327.3</v>
      </c>
      <c r="G11" s="27">
        <v>1327.3</v>
      </c>
      <c r="H11" s="10"/>
      <c r="I11" s="62"/>
      <c r="J11" s="10"/>
      <c r="K11" s="10"/>
    </row>
    <row r="12" spans="1:11" x14ac:dyDescent="0.25">
      <c r="A12" s="2"/>
      <c r="B12" s="2"/>
      <c r="C12" s="2">
        <v>5</v>
      </c>
      <c r="D12" s="2" t="s">
        <v>181</v>
      </c>
      <c r="E12" s="27">
        <v>128741.2</v>
      </c>
      <c r="F12" s="27">
        <v>128741.2</v>
      </c>
      <c r="G12" s="27">
        <v>144281.4</v>
      </c>
      <c r="H12" s="10"/>
      <c r="I12" s="10"/>
      <c r="J12" s="10"/>
      <c r="K12" s="10"/>
    </row>
    <row r="13" spans="1:11" x14ac:dyDescent="0.25">
      <c r="A13" s="134"/>
      <c r="B13" s="134">
        <v>64</v>
      </c>
      <c r="C13" s="134"/>
      <c r="D13" s="134" t="s">
        <v>166</v>
      </c>
      <c r="E13" s="137">
        <v>105992.48</v>
      </c>
      <c r="F13" s="137">
        <f>F14</f>
        <v>108381.25</v>
      </c>
      <c r="G13" s="137">
        <f>G14</f>
        <v>108381.25</v>
      </c>
      <c r="H13" s="10"/>
      <c r="I13" s="10"/>
      <c r="J13" s="10"/>
      <c r="K13" s="10"/>
    </row>
    <row r="14" spans="1:11" x14ac:dyDescent="0.25">
      <c r="A14" s="2"/>
      <c r="B14" s="2"/>
      <c r="C14" s="2">
        <v>3</v>
      </c>
      <c r="D14" s="2" t="s">
        <v>31</v>
      </c>
      <c r="E14" s="27">
        <f>E13</f>
        <v>105992.48</v>
      </c>
      <c r="F14" s="27">
        <v>108381.25</v>
      </c>
      <c r="G14" s="27">
        <v>108381.25</v>
      </c>
      <c r="H14" s="10"/>
      <c r="I14" s="10"/>
      <c r="J14" s="10"/>
      <c r="K14" s="10"/>
    </row>
    <row r="15" spans="1:11" x14ac:dyDescent="0.25">
      <c r="A15" s="134"/>
      <c r="B15" s="134">
        <v>65</v>
      </c>
      <c r="C15" s="134"/>
      <c r="D15" s="134" t="s">
        <v>29</v>
      </c>
      <c r="E15" s="137">
        <f>SUM(E16:E17)</f>
        <v>607920.5</v>
      </c>
      <c r="F15" s="137">
        <f>SUM(F16:F17)</f>
        <v>726035.3</v>
      </c>
      <c r="G15" s="137">
        <f>SUM(G16:G17)</f>
        <v>697349.53</v>
      </c>
      <c r="H15" s="10"/>
      <c r="I15" s="10"/>
      <c r="J15" s="10"/>
      <c r="K15" s="10"/>
    </row>
    <row r="16" spans="1:11" x14ac:dyDescent="0.25">
      <c r="A16" s="2"/>
      <c r="B16" s="2"/>
      <c r="C16" s="2">
        <v>1</v>
      </c>
      <c r="D16" s="2" t="s">
        <v>33</v>
      </c>
      <c r="E16" s="27">
        <v>66.400000000000006</v>
      </c>
      <c r="F16" s="27">
        <v>70.489999999999995</v>
      </c>
      <c r="G16" s="27">
        <v>71.25</v>
      </c>
      <c r="H16" s="10"/>
      <c r="I16" s="10"/>
      <c r="J16" s="10"/>
      <c r="K16" s="10"/>
    </row>
    <row r="17" spans="1:11" x14ac:dyDescent="0.25">
      <c r="A17" s="2"/>
      <c r="B17" s="2"/>
      <c r="C17" s="2">
        <v>4</v>
      </c>
      <c r="D17" s="2" t="s">
        <v>30</v>
      </c>
      <c r="E17" s="27">
        <v>607854.1</v>
      </c>
      <c r="F17" s="27">
        <v>725964.81</v>
      </c>
      <c r="G17" s="27">
        <v>697278.28</v>
      </c>
      <c r="H17" s="10"/>
      <c r="I17" s="10"/>
      <c r="J17" s="10"/>
      <c r="K17" s="10"/>
    </row>
    <row r="18" spans="1:11" x14ac:dyDescent="0.25">
      <c r="A18" s="134"/>
      <c r="B18" s="134">
        <v>66</v>
      </c>
      <c r="C18" s="134"/>
      <c r="D18" s="134" t="s">
        <v>167</v>
      </c>
      <c r="E18" s="137">
        <v>133</v>
      </c>
      <c r="F18" s="137">
        <f>F19</f>
        <v>133</v>
      </c>
      <c r="G18" s="137">
        <f>G19</f>
        <v>133</v>
      </c>
      <c r="H18" s="10"/>
      <c r="I18" s="10"/>
      <c r="J18" s="10"/>
      <c r="K18" s="10"/>
    </row>
    <row r="19" spans="1:11" x14ac:dyDescent="0.25">
      <c r="A19" s="2"/>
      <c r="B19" s="2"/>
      <c r="C19" s="2">
        <v>6</v>
      </c>
      <c r="D19" s="2" t="s">
        <v>32</v>
      </c>
      <c r="E19" s="27">
        <f>E18</f>
        <v>133</v>
      </c>
      <c r="F19" s="27">
        <v>133</v>
      </c>
      <c r="G19" s="27">
        <v>133</v>
      </c>
      <c r="H19" s="10"/>
      <c r="I19" s="10"/>
      <c r="J19" s="10"/>
      <c r="K19" s="10"/>
    </row>
    <row r="20" spans="1:11" ht="15" customHeight="1" x14ac:dyDescent="0.25">
      <c r="A20" s="134"/>
      <c r="B20" s="134">
        <v>68</v>
      </c>
      <c r="C20" s="134"/>
      <c r="D20" s="138" t="s">
        <v>168</v>
      </c>
      <c r="E20" s="137">
        <v>1061.8</v>
      </c>
      <c r="F20" s="137">
        <f>F21</f>
        <v>1201.8</v>
      </c>
      <c r="G20" s="137">
        <f>G21</f>
        <v>1296.79</v>
      </c>
      <c r="H20" s="10"/>
      <c r="I20" s="10"/>
      <c r="J20" s="10"/>
      <c r="K20" s="10"/>
    </row>
    <row r="21" spans="1:11" x14ac:dyDescent="0.25">
      <c r="A21" s="2"/>
      <c r="B21" s="2"/>
      <c r="C21" s="2">
        <v>1</v>
      </c>
      <c r="D21" s="2" t="s">
        <v>33</v>
      </c>
      <c r="E21" s="27">
        <f>E20</f>
        <v>1061.8</v>
      </c>
      <c r="F21" s="27">
        <v>1201.8</v>
      </c>
      <c r="G21" s="27">
        <v>1296.79</v>
      </c>
      <c r="H21" s="10"/>
      <c r="I21" s="10"/>
      <c r="J21" s="10"/>
      <c r="K21" s="10"/>
    </row>
    <row r="22" spans="1:11" x14ac:dyDescent="0.25">
      <c r="A22" s="132">
        <v>7</v>
      </c>
      <c r="B22" s="132"/>
      <c r="C22" s="132"/>
      <c r="D22" s="132" t="s">
        <v>34</v>
      </c>
      <c r="E22" s="136">
        <f>SUM(E23:E24)</f>
        <v>54110.2</v>
      </c>
      <c r="F22" s="136">
        <f>F25</f>
        <v>41700.6</v>
      </c>
      <c r="G22" s="136">
        <f>G23+G24</f>
        <v>39952.04</v>
      </c>
      <c r="H22" s="10"/>
      <c r="I22" s="10"/>
      <c r="J22" s="10"/>
      <c r="K22" s="10"/>
    </row>
    <row r="23" spans="1:11" x14ac:dyDescent="0.25">
      <c r="A23" s="134"/>
      <c r="B23" s="134">
        <v>71</v>
      </c>
      <c r="C23" s="134"/>
      <c r="D23" s="134" t="s">
        <v>169</v>
      </c>
      <c r="E23" s="137">
        <v>53089.2</v>
      </c>
      <c r="F23" s="137">
        <v>40680.6</v>
      </c>
      <c r="G23" s="137">
        <v>39952.04</v>
      </c>
      <c r="H23" s="10"/>
      <c r="I23" s="10"/>
      <c r="J23" s="10"/>
      <c r="K23" s="10"/>
    </row>
    <row r="24" spans="1:11" x14ac:dyDescent="0.25">
      <c r="A24" s="134"/>
      <c r="B24" s="134">
        <v>72</v>
      </c>
      <c r="C24" s="134"/>
      <c r="D24" s="134" t="s">
        <v>35</v>
      </c>
      <c r="E24" s="137">
        <v>1021</v>
      </c>
      <c r="F24" s="137">
        <v>1020</v>
      </c>
      <c r="G24" s="137">
        <v>0</v>
      </c>
      <c r="H24" s="10"/>
      <c r="I24" s="10"/>
      <c r="J24" s="10"/>
      <c r="K24" s="10"/>
    </row>
    <row r="25" spans="1:11" ht="15" customHeight="1" x14ac:dyDescent="0.25">
      <c r="A25" s="2"/>
      <c r="B25" s="2"/>
      <c r="C25" s="2">
        <v>7</v>
      </c>
      <c r="D25" s="4" t="s">
        <v>47</v>
      </c>
      <c r="E25" s="27">
        <v>54110.2</v>
      </c>
      <c r="F25" s="27">
        <v>41700.6</v>
      </c>
      <c r="G25" s="27">
        <v>39952.04</v>
      </c>
      <c r="H25" s="10"/>
      <c r="I25" s="10"/>
      <c r="J25" s="10"/>
      <c r="K25" s="10"/>
    </row>
    <row r="26" spans="1:11" ht="15.75" x14ac:dyDescent="0.25">
      <c r="A26" s="166" t="s">
        <v>36</v>
      </c>
      <c r="B26" s="167"/>
      <c r="C26" s="167"/>
      <c r="D26" s="168"/>
      <c r="E26" s="58">
        <f>E7+E22</f>
        <v>1542992.08</v>
      </c>
      <c r="F26" s="28">
        <f>F7+F22</f>
        <v>1682603.4500000002</v>
      </c>
      <c r="G26" s="28">
        <f>G7+G22</f>
        <v>1688580.08</v>
      </c>
      <c r="H26" s="10"/>
      <c r="I26" s="10"/>
      <c r="J26" s="10"/>
      <c r="K26" s="10"/>
    </row>
    <row r="27" spans="1:11" ht="20.100000000000001" customHeight="1" x14ac:dyDescent="0.25">
      <c r="A27" s="169"/>
      <c r="B27" s="170"/>
      <c r="C27" s="170"/>
      <c r="D27" s="170"/>
      <c r="E27" s="170"/>
      <c r="F27" s="170"/>
      <c r="G27" s="171"/>
      <c r="H27" s="10"/>
      <c r="I27" s="10"/>
      <c r="J27" s="10"/>
      <c r="K27" s="10"/>
    </row>
    <row r="28" spans="1:11" x14ac:dyDescent="0.25">
      <c r="A28" s="172" t="s">
        <v>37</v>
      </c>
      <c r="B28" s="173"/>
      <c r="C28" s="173"/>
      <c r="D28" s="173"/>
      <c r="E28" s="173"/>
      <c r="F28" s="173"/>
      <c r="G28" s="174"/>
      <c r="H28" s="10"/>
      <c r="I28" s="10"/>
      <c r="J28" s="10"/>
      <c r="K28" s="10"/>
    </row>
    <row r="29" spans="1:11" ht="26.25" x14ac:dyDescent="0.25">
      <c r="A29" s="12" t="s">
        <v>21</v>
      </c>
      <c r="B29" s="12" t="s">
        <v>22</v>
      </c>
      <c r="C29" s="12" t="s">
        <v>23</v>
      </c>
      <c r="D29" s="12" t="s">
        <v>24</v>
      </c>
      <c r="E29" s="13" t="s">
        <v>25</v>
      </c>
      <c r="F29" s="13" t="s">
        <v>26</v>
      </c>
      <c r="G29" s="13" t="s">
        <v>27</v>
      </c>
      <c r="H29" s="10"/>
      <c r="I29" s="10"/>
      <c r="J29" s="10"/>
      <c r="K29" s="10"/>
    </row>
    <row r="30" spans="1:11" x14ac:dyDescent="0.25">
      <c r="A30" s="11">
        <v>9</v>
      </c>
      <c r="B30" s="11"/>
      <c r="C30" s="11"/>
      <c r="D30" s="11" t="s">
        <v>38</v>
      </c>
      <c r="E30" s="26">
        <f>E31+E33</f>
        <v>131630.29999999999</v>
      </c>
      <c r="F30" s="26">
        <f>F31+F33</f>
        <v>17111.3</v>
      </c>
      <c r="G30" s="26">
        <f>G31+G33</f>
        <v>15000</v>
      </c>
      <c r="H30" s="10"/>
      <c r="I30" s="10"/>
      <c r="J30" s="10"/>
      <c r="K30" s="10"/>
    </row>
    <row r="31" spans="1:11" x14ac:dyDescent="0.25">
      <c r="A31" s="11"/>
      <c r="B31" s="11">
        <v>92</v>
      </c>
      <c r="C31" s="11"/>
      <c r="D31" s="11" t="s">
        <v>39</v>
      </c>
      <c r="E31" s="26">
        <f>SUM(E32)</f>
        <v>4489.6499999999996</v>
      </c>
      <c r="F31" s="26">
        <f>F32</f>
        <v>0</v>
      </c>
      <c r="G31" s="26">
        <f>G32</f>
        <v>0</v>
      </c>
      <c r="H31" s="10"/>
      <c r="I31" s="10"/>
      <c r="J31" s="10"/>
      <c r="K31" s="10"/>
    </row>
    <row r="32" spans="1:11" x14ac:dyDescent="0.25">
      <c r="A32" s="2"/>
      <c r="B32" s="2"/>
      <c r="C32" s="2">
        <v>91</v>
      </c>
      <c r="D32" s="2" t="s">
        <v>175</v>
      </c>
      <c r="E32" s="25">
        <v>4489.6499999999996</v>
      </c>
      <c r="F32" s="25">
        <v>0</v>
      </c>
      <c r="G32" s="25">
        <v>0</v>
      </c>
      <c r="H32" s="10"/>
      <c r="I32" s="10"/>
      <c r="J32" s="10"/>
      <c r="K32" s="10"/>
    </row>
    <row r="33" spans="1:12" x14ac:dyDescent="0.25">
      <c r="A33" s="11"/>
      <c r="B33" s="11">
        <v>92</v>
      </c>
      <c r="C33" s="11"/>
      <c r="D33" s="11" t="s">
        <v>182</v>
      </c>
      <c r="E33" s="26">
        <f>SUM(E34)</f>
        <v>127140.65</v>
      </c>
      <c r="F33" s="26">
        <f>F34</f>
        <v>17111.3</v>
      </c>
      <c r="G33" s="26">
        <f>G34</f>
        <v>15000</v>
      </c>
      <c r="H33" s="10"/>
      <c r="I33" s="10"/>
      <c r="J33" s="10"/>
      <c r="K33" s="10"/>
    </row>
    <row r="34" spans="1:12" x14ac:dyDescent="0.25">
      <c r="A34" s="2"/>
      <c r="B34" s="2"/>
      <c r="C34" s="2">
        <v>97</v>
      </c>
      <c r="D34" s="2" t="s">
        <v>176</v>
      </c>
      <c r="E34" s="25">
        <v>127140.65</v>
      </c>
      <c r="F34" s="25">
        <v>17111.3</v>
      </c>
      <c r="G34" s="25">
        <v>15000</v>
      </c>
      <c r="H34" s="10"/>
      <c r="I34" s="10"/>
      <c r="J34" s="10"/>
      <c r="K34" s="10"/>
    </row>
    <row r="35" spans="1:12" ht="15.75" x14ac:dyDescent="0.25">
      <c r="A35" s="29" t="s">
        <v>178</v>
      </c>
      <c r="B35" s="29"/>
      <c r="C35" s="29"/>
      <c r="D35" s="29" t="s">
        <v>177</v>
      </c>
      <c r="E35" s="30">
        <f>E30</f>
        <v>131630.29999999999</v>
      </c>
      <c r="F35" s="30">
        <f>F30</f>
        <v>17111.3</v>
      </c>
      <c r="G35" s="30">
        <f>G30</f>
        <v>15000</v>
      </c>
      <c r="H35" s="10"/>
      <c r="I35" s="10"/>
      <c r="J35" s="10"/>
      <c r="K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2" x14ac:dyDescent="0.25">
      <c r="A38" s="10"/>
      <c r="B38" s="10"/>
      <c r="C38" s="10"/>
      <c r="D38" s="15" t="s">
        <v>40</v>
      </c>
      <c r="E38" s="10"/>
      <c r="F38" s="10"/>
      <c r="G38" s="10"/>
      <c r="H38" s="10"/>
      <c r="I38" s="10"/>
      <c r="J38" s="10"/>
      <c r="K38" s="10"/>
    </row>
    <row r="39" spans="1:12" ht="26.25" x14ac:dyDescent="0.25">
      <c r="A39" s="12" t="s">
        <v>21</v>
      </c>
      <c r="B39" s="12" t="s">
        <v>22</v>
      </c>
      <c r="C39" s="12" t="s">
        <v>23</v>
      </c>
      <c r="D39" s="12" t="s">
        <v>24</v>
      </c>
      <c r="E39" s="13" t="s">
        <v>25</v>
      </c>
      <c r="F39" s="13" t="s">
        <v>26</v>
      </c>
      <c r="G39" s="13" t="s">
        <v>27</v>
      </c>
      <c r="H39" s="10"/>
      <c r="I39" s="10"/>
      <c r="J39" s="10"/>
      <c r="K39" s="10"/>
    </row>
    <row r="40" spans="1:12" x14ac:dyDescent="0.25">
      <c r="A40" s="132">
        <v>3</v>
      </c>
      <c r="B40" s="132"/>
      <c r="C40" s="132"/>
      <c r="D40" s="132" t="s">
        <v>9</v>
      </c>
      <c r="E40" s="133">
        <f>E41+E43+E53+E56+E58+E60+E62</f>
        <v>1100596.0899999999</v>
      </c>
      <c r="F40" s="133">
        <f>F42+F43+F53+F56+F58+F60+F62</f>
        <v>1120473.7799999998</v>
      </c>
      <c r="G40" s="133">
        <f>G41+G43+G53+G56+G58+G60+G62</f>
        <v>1138690.8999999999</v>
      </c>
      <c r="H40" s="10"/>
      <c r="I40" s="10"/>
      <c r="J40" s="10"/>
      <c r="K40" s="10"/>
    </row>
    <row r="41" spans="1:12" x14ac:dyDescent="0.25">
      <c r="A41" s="134"/>
      <c r="B41" s="134">
        <v>31</v>
      </c>
      <c r="C41" s="134"/>
      <c r="D41" s="134" t="s">
        <v>174</v>
      </c>
      <c r="E41" s="135">
        <f>SUM(E42)</f>
        <v>381432.33</v>
      </c>
      <c r="F41" s="135">
        <f>F42</f>
        <v>400503.95</v>
      </c>
      <c r="G41" s="135">
        <f>G42</f>
        <v>420529.14</v>
      </c>
      <c r="H41" s="10"/>
      <c r="I41" s="10"/>
      <c r="J41" s="10"/>
      <c r="K41" s="10"/>
    </row>
    <row r="42" spans="1:12" x14ac:dyDescent="0.25">
      <c r="A42" s="51"/>
      <c r="B42" s="51"/>
      <c r="C42" s="51">
        <v>1</v>
      </c>
      <c r="D42" s="51" t="s">
        <v>33</v>
      </c>
      <c r="E42" s="52">
        <v>381432.33</v>
      </c>
      <c r="F42" s="52">
        <v>400503.95</v>
      </c>
      <c r="G42" s="52">
        <v>420529.14</v>
      </c>
      <c r="H42" s="10"/>
      <c r="I42" s="10"/>
      <c r="J42" s="59"/>
      <c r="K42" s="10"/>
    </row>
    <row r="43" spans="1:12" x14ac:dyDescent="0.25">
      <c r="A43" s="134"/>
      <c r="B43" s="134">
        <v>32</v>
      </c>
      <c r="C43" s="134"/>
      <c r="D43" s="134" t="s">
        <v>42</v>
      </c>
      <c r="E43" s="135">
        <f>SUM(E44:E52)</f>
        <v>479482.15</v>
      </c>
      <c r="F43" s="135">
        <f>SUM(F44:F52)</f>
        <v>480288.22</v>
      </c>
      <c r="G43" s="135">
        <f>SUM(G44:G52)</f>
        <v>478480.15</v>
      </c>
      <c r="H43" s="10"/>
      <c r="I43" s="10"/>
      <c r="J43" s="59"/>
      <c r="K43" s="10"/>
    </row>
    <row r="44" spans="1:12" x14ac:dyDescent="0.25">
      <c r="A44" s="51"/>
      <c r="B44" s="51"/>
      <c r="C44" s="51">
        <v>1</v>
      </c>
      <c r="D44" s="51" t="s">
        <v>33</v>
      </c>
      <c r="E44" s="52">
        <v>171751.47</v>
      </c>
      <c r="F44" s="52">
        <v>184201.34</v>
      </c>
      <c r="G44" s="52">
        <v>185047.67</v>
      </c>
      <c r="H44" s="10"/>
      <c r="I44" s="10"/>
      <c r="J44" s="59"/>
      <c r="K44" s="10"/>
      <c r="L44" s="37"/>
    </row>
    <row r="45" spans="1:12" x14ac:dyDescent="0.25">
      <c r="A45" s="51"/>
      <c r="B45" s="51"/>
      <c r="C45" s="73">
        <v>91</v>
      </c>
      <c r="D45" s="72" t="s">
        <v>199</v>
      </c>
      <c r="E45" s="54">
        <v>2101</v>
      </c>
      <c r="F45" s="54">
        <v>0</v>
      </c>
      <c r="G45" s="54">
        <v>0</v>
      </c>
      <c r="H45" s="10"/>
      <c r="I45" s="10"/>
      <c r="J45" s="59"/>
      <c r="K45" s="10"/>
      <c r="L45" s="37"/>
    </row>
    <row r="46" spans="1:12" x14ac:dyDescent="0.25">
      <c r="A46" s="51"/>
      <c r="B46" s="51"/>
      <c r="C46" s="73">
        <v>97</v>
      </c>
      <c r="D46" s="53" t="s">
        <v>198</v>
      </c>
      <c r="E46" s="54">
        <v>9543.1</v>
      </c>
      <c r="F46" s="54">
        <v>0</v>
      </c>
      <c r="G46" s="54">
        <v>0</v>
      </c>
      <c r="H46" s="10"/>
      <c r="I46" s="10"/>
      <c r="J46" s="59"/>
      <c r="K46" s="10"/>
      <c r="L46" s="37"/>
    </row>
    <row r="47" spans="1:12" x14ac:dyDescent="0.25">
      <c r="A47" s="51"/>
      <c r="B47" s="51"/>
      <c r="C47" s="51">
        <v>3</v>
      </c>
      <c r="D47" s="51" t="s">
        <v>31</v>
      </c>
      <c r="E47" s="52">
        <v>105992.48</v>
      </c>
      <c r="F47" s="52">
        <v>108381.25</v>
      </c>
      <c r="G47" s="52">
        <v>108381.25</v>
      </c>
      <c r="H47" s="10"/>
      <c r="I47" s="10"/>
      <c r="J47" s="59"/>
      <c r="K47" s="59"/>
      <c r="L47" s="37"/>
    </row>
    <row r="48" spans="1:12" x14ac:dyDescent="0.25">
      <c r="A48" s="51"/>
      <c r="B48" s="51"/>
      <c r="C48" s="73">
        <v>91</v>
      </c>
      <c r="D48" s="72" t="s">
        <v>199</v>
      </c>
      <c r="E48" s="54">
        <v>2388.65</v>
      </c>
      <c r="F48" s="54">
        <v>0</v>
      </c>
      <c r="G48" s="54">
        <v>0</v>
      </c>
      <c r="H48" s="10"/>
      <c r="I48" s="10"/>
      <c r="J48" s="59"/>
      <c r="K48" s="10"/>
      <c r="L48" s="37"/>
    </row>
    <row r="49" spans="1:12" x14ac:dyDescent="0.25">
      <c r="A49" s="51"/>
      <c r="B49" s="51"/>
      <c r="C49" s="51">
        <v>4</v>
      </c>
      <c r="D49" s="51" t="s">
        <v>30</v>
      </c>
      <c r="E49" s="52">
        <v>133324.4</v>
      </c>
      <c r="F49" s="52">
        <v>174300.23</v>
      </c>
      <c r="G49" s="52">
        <v>174300.23</v>
      </c>
      <c r="H49" s="10"/>
      <c r="I49" s="10"/>
      <c r="J49" s="59"/>
      <c r="K49" s="10"/>
      <c r="L49" s="37"/>
    </row>
    <row r="50" spans="1:12" x14ac:dyDescent="0.25">
      <c r="A50" s="51"/>
      <c r="B50" s="51"/>
      <c r="C50" s="73">
        <v>97</v>
      </c>
      <c r="D50" s="53" t="s">
        <v>198</v>
      </c>
      <c r="E50" s="54">
        <v>40975.65</v>
      </c>
      <c r="F50" s="54">
        <v>0</v>
      </c>
      <c r="G50" s="54">
        <v>0</v>
      </c>
      <c r="H50" s="10"/>
      <c r="I50" s="10"/>
      <c r="J50" s="59"/>
      <c r="K50" s="10"/>
      <c r="L50" s="37"/>
    </row>
    <row r="51" spans="1:12" x14ac:dyDescent="0.25">
      <c r="A51" s="51"/>
      <c r="B51" s="51"/>
      <c r="C51" s="51">
        <v>6</v>
      </c>
      <c r="D51" s="51" t="s">
        <v>183</v>
      </c>
      <c r="E51" s="52">
        <v>133</v>
      </c>
      <c r="F51" s="52">
        <v>133</v>
      </c>
      <c r="G51" s="52">
        <v>133</v>
      </c>
      <c r="H51" s="10"/>
      <c r="I51" s="10"/>
      <c r="J51" s="59"/>
      <c r="K51" s="10"/>
      <c r="L51" s="37"/>
    </row>
    <row r="52" spans="1:12" x14ac:dyDescent="0.25">
      <c r="A52" s="51"/>
      <c r="B52" s="51"/>
      <c r="C52" s="51">
        <v>7</v>
      </c>
      <c r="D52" s="51" t="s">
        <v>30</v>
      </c>
      <c r="E52" s="52">
        <v>13272.4</v>
      </c>
      <c r="F52" s="52">
        <v>13272.4</v>
      </c>
      <c r="G52" s="52">
        <v>10618</v>
      </c>
      <c r="H52" s="10"/>
      <c r="I52" s="10"/>
      <c r="J52" s="59"/>
      <c r="K52" s="10"/>
      <c r="L52" s="37"/>
    </row>
    <row r="53" spans="1:12" x14ac:dyDescent="0.25">
      <c r="A53" s="134"/>
      <c r="B53" s="134">
        <v>34</v>
      </c>
      <c r="C53" s="134"/>
      <c r="D53" s="134" t="s">
        <v>44</v>
      </c>
      <c r="E53" s="135">
        <f>E54+E55</f>
        <v>8268.61</v>
      </c>
      <c r="F53" s="135">
        <f>F54+F55</f>
        <v>8268.61</v>
      </c>
      <c r="G53" s="135">
        <f>G54+G55</f>
        <v>8268.61</v>
      </c>
      <c r="H53" s="10"/>
      <c r="I53" s="10"/>
      <c r="J53" s="59"/>
      <c r="K53" s="10"/>
      <c r="L53" s="37"/>
    </row>
    <row r="54" spans="1:12" x14ac:dyDescent="0.25">
      <c r="A54" s="51"/>
      <c r="B54" s="51"/>
      <c r="C54" s="51">
        <v>1</v>
      </c>
      <c r="D54" s="51" t="s">
        <v>33</v>
      </c>
      <c r="E54" s="52">
        <v>7697.9</v>
      </c>
      <c r="F54" s="52">
        <v>7697.9</v>
      </c>
      <c r="G54" s="52">
        <v>7697.9</v>
      </c>
      <c r="H54" s="10"/>
      <c r="I54" s="10"/>
      <c r="J54" s="59"/>
      <c r="K54" s="10"/>
    </row>
    <row r="55" spans="1:12" x14ac:dyDescent="0.25">
      <c r="A55" s="51"/>
      <c r="B55" s="51"/>
      <c r="C55" s="51">
        <v>4</v>
      </c>
      <c r="D55" s="51" t="s">
        <v>30</v>
      </c>
      <c r="E55" s="52">
        <v>570.71</v>
      </c>
      <c r="F55" s="52">
        <v>570.71</v>
      </c>
      <c r="G55" s="52">
        <v>570.71</v>
      </c>
      <c r="H55" s="10"/>
      <c r="I55" s="10"/>
      <c r="J55" s="59"/>
      <c r="K55" s="10"/>
    </row>
    <row r="56" spans="1:12" x14ac:dyDescent="0.25">
      <c r="A56" s="134"/>
      <c r="B56" s="134">
        <v>35</v>
      </c>
      <c r="C56" s="134"/>
      <c r="D56" s="134" t="s">
        <v>170</v>
      </c>
      <c r="E56" s="135">
        <f>SUM(E57)</f>
        <v>3981.6</v>
      </c>
      <c r="F56" s="135">
        <f>F57</f>
        <v>3981.6</v>
      </c>
      <c r="G56" s="135">
        <f>G57</f>
        <v>3981.6</v>
      </c>
      <c r="H56" s="10"/>
      <c r="I56" s="10"/>
      <c r="J56" s="59"/>
      <c r="K56" s="10"/>
    </row>
    <row r="57" spans="1:12" x14ac:dyDescent="0.25">
      <c r="A57" s="51"/>
      <c r="B57" s="51"/>
      <c r="C57" s="51">
        <v>4</v>
      </c>
      <c r="D57" s="51" t="s">
        <v>30</v>
      </c>
      <c r="E57" s="52">
        <v>3981.6</v>
      </c>
      <c r="F57" s="52">
        <v>3981.6</v>
      </c>
      <c r="G57" s="52">
        <v>3981.6</v>
      </c>
      <c r="H57" s="10"/>
      <c r="I57" s="10"/>
      <c r="J57" s="10"/>
      <c r="K57" s="10"/>
    </row>
    <row r="58" spans="1:12" x14ac:dyDescent="0.25">
      <c r="A58" s="134"/>
      <c r="B58" s="134">
        <v>36</v>
      </c>
      <c r="C58" s="134"/>
      <c r="D58" s="134" t="s">
        <v>171</v>
      </c>
      <c r="E58" s="135">
        <f>SUM(E59)</f>
        <v>6636.1</v>
      </c>
      <c r="F58" s="135">
        <f>F59</f>
        <v>6636.1</v>
      </c>
      <c r="G58" s="135">
        <f>G59</f>
        <v>6636.1</v>
      </c>
      <c r="H58" s="10"/>
      <c r="I58" s="10"/>
      <c r="J58" s="59"/>
      <c r="K58" s="10"/>
    </row>
    <row r="59" spans="1:12" x14ac:dyDescent="0.25">
      <c r="A59" s="51"/>
      <c r="B59" s="51"/>
      <c r="C59" s="51">
        <v>1</v>
      </c>
      <c r="D59" s="51" t="s">
        <v>33</v>
      </c>
      <c r="E59" s="52">
        <v>6636.1</v>
      </c>
      <c r="F59" s="52">
        <v>6636.1</v>
      </c>
      <c r="G59" s="52">
        <v>6636.1</v>
      </c>
      <c r="H59" s="10"/>
      <c r="I59" s="10"/>
      <c r="J59" s="59"/>
      <c r="K59" s="10"/>
    </row>
    <row r="60" spans="1:12" x14ac:dyDescent="0.25">
      <c r="A60" s="134"/>
      <c r="B60" s="134">
        <v>37</v>
      </c>
      <c r="C60" s="134"/>
      <c r="D60" s="134" t="s">
        <v>172</v>
      </c>
      <c r="E60" s="135">
        <f>SUM(E61)</f>
        <v>39153.699999999997</v>
      </c>
      <c r="F60" s="135">
        <f>F61</f>
        <v>39153.699999999997</v>
      </c>
      <c r="G60" s="135">
        <f>G61</f>
        <v>39153.699999999997</v>
      </c>
      <c r="H60" s="10"/>
      <c r="I60" s="10"/>
      <c r="J60" s="10"/>
      <c r="K60" s="10"/>
    </row>
    <row r="61" spans="1:12" x14ac:dyDescent="0.25">
      <c r="A61" s="53"/>
      <c r="B61" s="53"/>
      <c r="C61" s="51">
        <v>1</v>
      </c>
      <c r="D61" s="51" t="s">
        <v>33</v>
      </c>
      <c r="E61" s="52">
        <v>39153.699999999997</v>
      </c>
      <c r="F61" s="54">
        <v>39153.699999999997</v>
      </c>
      <c r="G61" s="54">
        <v>39153.699999999997</v>
      </c>
      <c r="H61" s="10"/>
      <c r="I61" s="10"/>
      <c r="J61" s="10"/>
      <c r="K61" s="10"/>
    </row>
    <row r="62" spans="1:12" x14ac:dyDescent="0.25">
      <c r="A62" s="134"/>
      <c r="B62" s="134">
        <v>38</v>
      </c>
      <c r="C62" s="134"/>
      <c r="D62" s="134" t="s">
        <v>173</v>
      </c>
      <c r="E62" s="135">
        <f>E63+E64+E65</f>
        <v>181641.60000000001</v>
      </c>
      <c r="F62" s="135">
        <f>SUM(F63:F65)</f>
        <v>181641.60000000001</v>
      </c>
      <c r="G62" s="135">
        <f>G63+G64+G65</f>
        <v>181641.60000000001</v>
      </c>
      <c r="H62" s="10"/>
      <c r="I62" s="10"/>
      <c r="J62" s="10"/>
      <c r="K62" s="10"/>
    </row>
    <row r="63" spans="1:12" x14ac:dyDescent="0.25">
      <c r="A63" s="53"/>
      <c r="B63" s="53"/>
      <c r="C63" s="51">
        <v>1</v>
      </c>
      <c r="D63" s="51" t="s">
        <v>33</v>
      </c>
      <c r="E63" s="52">
        <v>33517.1</v>
      </c>
      <c r="F63" s="54">
        <v>33517.1</v>
      </c>
      <c r="G63" s="54">
        <v>33517.1</v>
      </c>
      <c r="H63" s="10"/>
      <c r="I63" s="10"/>
      <c r="J63" s="10"/>
      <c r="K63" s="10"/>
    </row>
    <row r="64" spans="1:12" x14ac:dyDescent="0.25">
      <c r="A64" s="53"/>
      <c r="B64" s="53"/>
      <c r="C64" s="53">
        <v>4</v>
      </c>
      <c r="D64" s="51" t="s">
        <v>30</v>
      </c>
      <c r="E64" s="54">
        <v>146797.29999999999</v>
      </c>
      <c r="F64" s="54">
        <v>146797.29999999999</v>
      </c>
      <c r="G64" s="54">
        <v>146797.29999999999</v>
      </c>
      <c r="H64" s="10"/>
      <c r="I64" s="10"/>
      <c r="J64" s="10"/>
      <c r="K64" s="10"/>
    </row>
    <row r="65" spans="1:11" x14ac:dyDescent="0.25">
      <c r="A65" s="53"/>
      <c r="B65" s="53"/>
      <c r="C65" s="53">
        <v>5</v>
      </c>
      <c r="D65" s="51" t="s">
        <v>43</v>
      </c>
      <c r="E65" s="54">
        <v>1327.2</v>
      </c>
      <c r="F65" s="54">
        <v>1327.2</v>
      </c>
      <c r="G65" s="54">
        <v>1327.2</v>
      </c>
      <c r="H65" s="10"/>
      <c r="I65" s="10"/>
      <c r="J65" s="10"/>
      <c r="K65" s="10"/>
    </row>
    <row r="66" spans="1:11" x14ac:dyDescent="0.25">
      <c r="A66" s="132">
        <v>4</v>
      </c>
      <c r="B66" s="132"/>
      <c r="C66" s="132"/>
      <c r="D66" s="132" t="s">
        <v>45</v>
      </c>
      <c r="E66" s="133">
        <f>E67+E73</f>
        <v>574026.29</v>
      </c>
      <c r="F66" s="133">
        <f>F67+F73</f>
        <v>579240.97</v>
      </c>
      <c r="G66" s="133">
        <f>G67+G73</f>
        <v>564889.17999999993</v>
      </c>
    </row>
    <row r="67" spans="1:11" x14ac:dyDescent="0.25">
      <c r="A67" s="134"/>
      <c r="B67" s="134">
        <v>42</v>
      </c>
      <c r="C67" s="134"/>
      <c r="D67" s="134" t="s">
        <v>46</v>
      </c>
      <c r="E67" s="135">
        <f>SUM(E68:E72)</f>
        <v>560753.99</v>
      </c>
      <c r="F67" s="135">
        <f>SUM(F68:F72)</f>
        <v>562129.66999999993</v>
      </c>
      <c r="G67" s="135">
        <f>G68+G69+G71+G72</f>
        <v>522758.57999999996</v>
      </c>
    </row>
    <row r="68" spans="1:11" x14ac:dyDescent="0.25">
      <c r="A68" s="51"/>
      <c r="B68" s="51"/>
      <c r="C68" s="51">
        <v>1</v>
      </c>
      <c r="D68" s="51" t="s">
        <v>33</v>
      </c>
      <c r="E68" s="52">
        <v>5972.5</v>
      </c>
      <c r="F68" s="52">
        <v>5972.5</v>
      </c>
      <c r="G68" s="52">
        <v>5972.5</v>
      </c>
    </row>
    <row r="69" spans="1:11" x14ac:dyDescent="0.25">
      <c r="A69" s="51"/>
      <c r="B69" s="51"/>
      <c r="C69" s="51">
        <v>4</v>
      </c>
      <c r="D69" s="51" t="s">
        <v>30</v>
      </c>
      <c r="E69" s="52">
        <v>323180.09000000003</v>
      </c>
      <c r="F69" s="52">
        <v>400314.97</v>
      </c>
      <c r="G69" s="52">
        <v>371628.44</v>
      </c>
    </row>
    <row r="70" spans="1:11" x14ac:dyDescent="0.25">
      <c r="A70" s="51"/>
      <c r="B70" s="51"/>
      <c r="C70" s="73">
        <v>97</v>
      </c>
      <c r="D70" s="53" t="s">
        <v>198</v>
      </c>
      <c r="E70" s="54">
        <v>76621.899999999994</v>
      </c>
      <c r="F70" s="54">
        <v>0</v>
      </c>
      <c r="G70" s="54">
        <v>0</v>
      </c>
    </row>
    <row r="71" spans="1:11" x14ac:dyDescent="0.25">
      <c r="A71" s="51"/>
      <c r="B71" s="51"/>
      <c r="C71" s="51">
        <v>7</v>
      </c>
      <c r="D71" s="51" t="s">
        <v>47</v>
      </c>
      <c r="E71" s="52">
        <v>27565.5</v>
      </c>
      <c r="F71" s="52">
        <v>28428.2</v>
      </c>
      <c r="G71" s="52">
        <v>29334.04</v>
      </c>
    </row>
    <row r="72" spans="1:11" x14ac:dyDescent="0.25">
      <c r="A72" s="51"/>
      <c r="B72" s="51"/>
      <c r="C72" s="51">
        <v>5</v>
      </c>
      <c r="D72" s="51" t="s">
        <v>43</v>
      </c>
      <c r="E72" s="52">
        <v>127414</v>
      </c>
      <c r="F72" s="52">
        <v>127414</v>
      </c>
      <c r="G72" s="52">
        <v>115823.6</v>
      </c>
    </row>
    <row r="73" spans="1:11" x14ac:dyDescent="0.25">
      <c r="A73" s="134"/>
      <c r="B73" s="134">
        <v>45</v>
      </c>
      <c r="C73" s="134"/>
      <c r="D73" s="134" t="s">
        <v>179</v>
      </c>
      <c r="E73" s="135">
        <f>SUM(E75)</f>
        <v>13272.3</v>
      </c>
      <c r="F73" s="135">
        <f>SUM(F74:F76)</f>
        <v>17111.3</v>
      </c>
      <c r="G73" s="135">
        <f>SUM(G74:G76)</f>
        <v>42130.6</v>
      </c>
      <c r="H73" s="37"/>
    </row>
    <row r="74" spans="1:11" x14ac:dyDescent="0.25">
      <c r="A74" s="51"/>
      <c r="B74" s="51"/>
      <c r="C74" s="51">
        <v>5</v>
      </c>
      <c r="D74" s="51" t="s">
        <v>43</v>
      </c>
      <c r="E74" s="52">
        <v>0</v>
      </c>
      <c r="F74" s="52">
        <v>0</v>
      </c>
      <c r="G74" s="52">
        <v>27130.6</v>
      </c>
    </row>
    <row r="75" spans="1:11" x14ac:dyDescent="0.25">
      <c r="A75" s="51"/>
      <c r="B75" s="51"/>
      <c r="C75" s="51">
        <v>7</v>
      </c>
      <c r="D75" s="51" t="s">
        <v>30</v>
      </c>
      <c r="E75" s="52">
        <v>13272.3</v>
      </c>
      <c r="F75" s="52">
        <v>0</v>
      </c>
      <c r="G75" s="52">
        <v>0</v>
      </c>
    </row>
    <row r="76" spans="1:11" x14ac:dyDescent="0.25">
      <c r="A76" s="51"/>
      <c r="B76" s="51"/>
      <c r="C76" s="73">
        <v>97</v>
      </c>
      <c r="D76" s="53" t="s">
        <v>198</v>
      </c>
      <c r="E76" s="54">
        <v>0</v>
      </c>
      <c r="F76" s="54">
        <v>17111.3</v>
      </c>
      <c r="G76" s="54">
        <v>15000</v>
      </c>
    </row>
    <row r="77" spans="1:11" ht="30" customHeight="1" x14ac:dyDescent="0.25">
      <c r="A77" s="175" t="s">
        <v>48</v>
      </c>
      <c r="B77" s="176"/>
      <c r="C77" s="176"/>
      <c r="D77" s="177"/>
      <c r="E77" s="69">
        <f>E40+E66</f>
        <v>1674622.38</v>
      </c>
      <c r="F77" s="69">
        <f>F40+F66</f>
        <v>1699714.7499999998</v>
      </c>
      <c r="G77" s="69">
        <f>G40+G66</f>
        <v>1703580.0799999998</v>
      </c>
    </row>
    <row r="78" spans="1:11" ht="20.100000000000001" customHeight="1" x14ac:dyDescent="0.25">
      <c r="E78" s="37"/>
    </row>
    <row r="79" spans="1:11" x14ac:dyDescent="0.25">
      <c r="E79" s="37"/>
    </row>
    <row r="80" spans="1:11" x14ac:dyDescent="0.25">
      <c r="D80" s="16"/>
      <c r="E80" s="37"/>
    </row>
    <row r="83" spans="3:7" x14ac:dyDescent="0.25">
      <c r="D83" s="15" t="s">
        <v>18</v>
      </c>
    </row>
    <row r="85" spans="3:7" x14ac:dyDescent="0.25">
      <c r="D85" s="15" t="s">
        <v>49</v>
      </c>
    </row>
    <row r="86" spans="3:7" ht="30" customHeight="1" x14ac:dyDescent="0.25">
      <c r="C86" s="22" t="s">
        <v>137</v>
      </c>
      <c r="D86" s="18" t="s">
        <v>24</v>
      </c>
      <c r="E86" s="11" t="s">
        <v>50</v>
      </c>
      <c r="F86" s="11" t="s">
        <v>1</v>
      </c>
      <c r="G86" s="11" t="s">
        <v>2</v>
      </c>
    </row>
    <row r="87" spans="3:7" x14ac:dyDescent="0.25">
      <c r="C87" s="1"/>
      <c r="D87" s="63" t="s">
        <v>48</v>
      </c>
      <c r="E87" s="24">
        <f>E88+E91+E93+E95+E98+E101+E106+E108+E112+E115</f>
        <v>1674622.3800000001</v>
      </c>
      <c r="F87" s="24">
        <f>F88+F91+F93+F95+F98+F101+F106+F108+F112+F115</f>
        <v>1699714.7500000002</v>
      </c>
      <c r="G87" s="24">
        <f>G88+G91+G93+G95+G98+G101+G106+G108+G112+G115</f>
        <v>1703580.08</v>
      </c>
    </row>
    <row r="88" spans="3:7" x14ac:dyDescent="0.25">
      <c r="C88" s="2">
        <v>1</v>
      </c>
      <c r="D88" s="19" t="s">
        <v>138</v>
      </c>
      <c r="E88" s="26">
        <f>SUM(E89:E90)</f>
        <v>268079.25</v>
      </c>
      <c r="F88" s="26">
        <f>SUM(F89:F90)</f>
        <v>276898.03000000003</v>
      </c>
      <c r="G88" s="26">
        <f>SUM(G89:G90)</f>
        <v>286157.74</v>
      </c>
    </row>
    <row r="89" spans="3:7" x14ac:dyDescent="0.25">
      <c r="C89" s="2">
        <v>11</v>
      </c>
      <c r="D89" s="20" t="s">
        <v>139</v>
      </c>
      <c r="E89" s="25">
        <v>20783.05</v>
      </c>
      <c r="F89" s="25">
        <v>20783.05</v>
      </c>
      <c r="G89" s="25">
        <v>20783.05</v>
      </c>
    </row>
    <row r="90" spans="3:7" x14ac:dyDescent="0.25">
      <c r="C90" s="2">
        <v>13</v>
      </c>
      <c r="D90" s="20" t="s">
        <v>140</v>
      </c>
      <c r="E90" s="25">
        <v>247296.2</v>
      </c>
      <c r="F90" s="25">
        <v>256114.98</v>
      </c>
      <c r="G90" s="25">
        <v>265374.69</v>
      </c>
    </row>
    <row r="91" spans="3:7" x14ac:dyDescent="0.25">
      <c r="C91" s="2">
        <v>2</v>
      </c>
      <c r="D91" s="19" t="s">
        <v>141</v>
      </c>
      <c r="E91" s="26">
        <f>SUM(E92)</f>
        <v>3318.1</v>
      </c>
      <c r="F91" s="26">
        <f>F92</f>
        <v>3318.1</v>
      </c>
      <c r="G91" s="26">
        <f>SUM(G92)</f>
        <v>3318.1</v>
      </c>
    </row>
    <row r="92" spans="3:7" x14ac:dyDescent="0.25">
      <c r="C92" s="2">
        <v>22</v>
      </c>
      <c r="D92" s="20" t="s">
        <v>142</v>
      </c>
      <c r="E92" s="25">
        <v>3318.1</v>
      </c>
      <c r="F92" s="25">
        <v>3318.1</v>
      </c>
      <c r="G92" s="25">
        <v>3318.1</v>
      </c>
    </row>
    <row r="93" spans="3:7" x14ac:dyDescent="0.25">
      <c r="C93" s="2">
        <v>3</v>
      </c>
      <c r="D93" s="19" t="s">
        <v>143</v>
      </c>
      <c r="E93" s="26">
        <f>E94</f>
        <v>55079.9</v>
      </c>
      <c r="F93" s="26">
        <f>F94</f>
        <v>55079.9</v>
      </c>
      <c r="G93" s="26">
        <f>SUM(G94)</f>
        <v>55079.9</v>
      </c>
    </row>
    <row r="94" spans="3:7" x14ac:dyDescent="0.25">
      <c r="C94" s="2">
        <v>32</v>
      </c>
      <c r="D94" s="20" t="s">
        <v>144</v>
      </c>
      <c r="E94" s="25">
        <v>55079.9</v>
      </c>
      <c r="F94" s="25">
        <v>55079.9</v>
      </c>
      <c r="G94" s="25">
        <v>55079.9</v>
      </c>
    </row>
    <row r="95" spans="3:7" x14ac:dyDescent="0.25">
      <c r="C95" s="2">
        <v>4</v>
      </c>
      <c r="D95" s="19" t="s">
        <v>145</v>
      </c>
      <c r="E95" s="26">
        <f>SUM(E96:E97)</f>
        <v>132233</v>
      </c>
      <c r="F95" s="26">
        <f>SUM(F96:F97)</f>
        <v>123322.70000000001</v>
      </c>
      <c r="G95" s="26">
        <f>SUM(G96:G97)</f>
        <v>97177.420000000013</v>
      </c>
    </row>
    <row r="96" spans="3:7" x14ac:dyDescent="0.25">
      <c r="C96" s="2">
        <v>42</v>
      </c>
      <c r="D96" s="20" t="s">
        <v>146</v>
      </c>
      <c r="E96" s="25">
        <v>25217.200000000001</v>
      </c>
      <c r="F96" s="25">
        <v>15926.6</v>
      </c>
      <c r="G96" s="25">
        <v>15926.6</v>
      </c>
    </row>
    <row r="97" spans="3:7" x14ac:dyDescent="0.25">
      <c r="C97" s="2">
        <v>47</v>
      </c>
      <c r="D97" s="20" t="s">
        <v>147</v>
      </c>
      <c r="E97" s="25">
        <v>107015.8</v>
      </c>
      <c r="F97" s="25">
        <v>107396.1</v>
      </c>
      <c r="G97" s="25">
        <v>81250.820000000007</v>
      </c>
    </row>
    <row r="98" spans="3:7" x14ac:dyDescent="0.25">
      <c r="C98" s="2">
        <v>5</v>
      </c>
      <c r="D98" s="19" t="s">
        <v>148</v>
      </c>
      <c r="E98" s="26">
        <f>SUM(E99:E100)</f>
        <v>41144</v>
      </c>
      <c r="F98" s="26">
        <f>SUM(F99:F100)</f>
        <v>41144</v>
      </c>
      <c r="G98" s="26">
        <f>SUM(G99:G100)</f>
        <v>41144</v>
      </c>
    </row>
    <row r="99" spans="3:7" x14ac:dyDescent="0.25">
      <c r="C99" s="2">
        <v>51</v>
      </c>
      <c r="D99" s="20" t="s">
        <v>149</v>
      </c>
      <c r="E99" s="25">
        <v>33180.699999999997</v>
      </c>
      <c r="F99" s="25">
        <v>33180.699999999997</v>
      </c>
      <c r="G99" s="25">
        <v>33180.699999999997</v>
      </c>
    </row>
    <row r="100" spans="3:7" x14ac:dyDescent="0.25">
      <c r="C100" s="2">
        <v>56</v>
      </c>
      <c r="D100" s="20" t="s">
        <v>150</v>
      </c>
      <c r="E100" s="25">
        <v>7963.3</v>
      </c>
      <c r="F100" s="25">
        <v>7963.3</v>
      </c>
      <c r="G100" s="25">
        <v>7963.3</v>
      </c>
    </row>
    <row r="101" spans="3:7" x14ac:dyDescent="0.25">
      <c r="C101" s="2">
        <v>6</v>
      </c>
      <c r="D101" s="19" t="s">
        <v>151</v>
      </c>
      <c r="E101" s="26">
        <f>SUM(E102:E105)</f>
        <v>628135.66</v>
      </c>
      <c r="F101" s="26">
        <f>SUM(F102:F105)</f>
        <v>642260.69000000006</v>
      </c>
      <c r="G101" s="26">
        <f>SUM(G102:G105)</f>
        <v>741399.78999999992</v>
      </c>
    </row>
    <row r="102" spans="3:7" x14ac:dyDescent="0.25">
      <c r="C102" s="2">
        <v>62</v>
      </c>
      <c r="D102" s="20" t="s">
        <v>152</v>
      </c>
      <c r="E102" s="25">
        <v>371623.7</v>
      </c>
      <c r="F102" s="25">
        <v>372486.40000000002</v>
      </c>
      <c r="G102" s="25">
        <v>436512.64</v>
      </c>
    </row>
    <row r="103" spans="3:7" x14ac:dyDescent="0.25">
      <c r="C103" s="2">
        <v>64</v>
      </c>
      <c r="D103" s="20" t="s">
        <v>153</v>
      </c>
      <c r="E103" s="25">
        <v>58397.9</v>
      </c>
      <c r="F103" s="25">
        <v>67821.23</v>
      </c>
      <c r="G103" s="25">
        <v>67960.59</v>
      </c>
    </row>
    <row r="104" spans="3:7" x14ac:dyDescent="0.25">
      <c r="C104" s="2">
        <v>65</v>
      </c>
      <c r="D104" s="20" t="s">
        <v>154</v>
      </c>
      <c r="E104" s="25">
        <v>114141.4</v>
      </c>
      <c r="F104" s="25">
        <v>117980.4</v>
      </c>
      <c r="G104" s="25">
        <v>142999.70000000001</v>
      </c>
    </row>
    <row r="105" spans="3:7" ht="26.25" x14ac:dyDescent="0.25">
      <c r="C105" s="2">
        <v>66</v>
      </c>
      <c r="D105" s="21" t="s">
        <v>155</v>
      </c>
      <c r="E105" s="25">
        <v>83972.66</v>
      </c>
      <c r="F105" s="25">
        <v>83972.66</v>
      </c>
      <c r="G105" s="25">
        <v>93926.86</v>
      </c>
    </row>
    <row r="106" spans="3:7" x14ac:dyDescent="0.25">
      <c r="C106" s="11">
        <v>7</v>
      </c>
      <c r="D106" s="32" t="s">
        <v>184</v>
      </c>
      <c r="E106" s="26">
        <f>E107</f>
        <v>18713.599999999999</v>
      </c>
      <c r="F106" s="26">
        <f>F107</f>
        <v>18713.599999999999</v>
      </c>
      <c r="G106" s="26">
        <f>SUM(G107)</f>
        <v>18713.599999999999</v>
      </c>
    </row>
    <row r="107" spans="3:7" x14ac:dyDescent="0.25">
      <c r="C107" s="2">
        <v>74</v>
      </c>
      <c r="D107" s="21" t="s">
        <v>184</v>
      </c>
      <c r="E107" s="25">
        <v>18713.599999999999</v>
      </c>
      <c r="F107" s="25">
        <v>18713.599999999999</v>
      </c>
      <c r="G107" s="25">
        <v>18713.599999999999</v>
      </c>
    </row>
    <row r="108" spans="3:7" x14ac:dyDescent="0.25">
      <c r="C108" s="2">
        <v>8</v>
      </c>
      <c r="D108" s="19" t="s">
        <v>156</v>
      </c>
      <c r="E108" s="26">
        <f>SUM(E109:E111)</f>
        <v>183157.9</v>
      </c>
      <c r="F108" s="26">
        <f>SUM(F109:F111)</f>
        <v>183725.02</v>
      </c>
      <c r="G108" s="26">
        <f>SUM(G109:G111)</f>
        <v>94320.5</v>
      </c>
    </row>
    <row r="109" spans="3:7" x14ac:dyDescent="0.25">
      <c r="C109" s="2">
        <v>81</v>
      </c>
      <c r="D109" s="20" t="s">
        <v>157</v>
      </c>
      <c r="E109" s="25">
        <v>39153.1</v>
      </c>
      <c r="F109" s="25">
        <v>39153.1</v>
      </c>
      <c r="G109" s="25">
        <v>39153.1</v>
      </c>
    </row>
    <row r="110" spans="3:7" x14ac:dyDescent="0.25">
      <c r="C110" s="2">
        <v>82</v>
      </c>
      <c r="D110" s="20" t="s">
        <v>158</v>
      </c>
      <c r="E110" s="25">
        <v>132723.4</v>
      </c>
      <c r="F110" s="25">
        <v>133290.51999999999</v>
      </c>
      <c r="G110" s="25">
        <v>43886</v>
      </c>
    </row>
    <row r="111" spans="3:7" x14ac:dyDescent="0.25">
      <c r="C111" s="2">
        <v>84</v>
      </c>
      <c r="D111" s="20" t="s">
        <v>159</v>
      </c>
      <c r="E111" s="25">
        <v>11281.4</v>
      </c>
      <c r="F111" s="25">
        <v>11281.4</v>
      </c>
      <c r="G111" s="25">
        <v>11281.4</v>
      </c>
    </row>
    <row r="112" spans="3:7" x14ac:dyDescent="0.25">
      <c r="C112" s="2">
        <v>9</v>
      </c>
      <c r="D112" s="19" t="s">
        <v>160</v>
      </c>
      <c r="E112" s="26">
        <f>SUM(E113:E114)</f>
        <v>320201.27</v>
      </c>
      <c r="F112" s="26">
        <f>SUM(F113:F114)</f>
        <v>330693.01</v>
      </c>
      <c r="G112" s="26">
        <f>SUM(G113:G114)</f>
        <v>341709.33</v>
      </c>
    </row>
    <row r="113" spans="1:7" x14ac:dyDescent="0.25">
      <c r="C113" s="2">
        <v>91</v>
      </c>
      <c r="D113" s="20" t="s">
        <v>185</v>
      </c>
      <c r="E113" s="25">
        <v>297637.87</v>
      </c>
      <c r="F113" s="25">
        <v>308129.61</v>
      </c>
      <c r="G113" s="25">
        <v>319145.93</v>
      </c>
    </row>
    <row r="114" spans="1:7" x14ac:dyDescent="0.25">
      <c r="C114" s="2">
        <v>95</v>
      </c>
      <c r="D114" s="2" t="s">
        <v>161</v>
      </c>
      <c r="E114" s="25">
        <v>22563.4</v>
      </c>
      <c r="F114" s="25">
        <v>22563.4</v>
      </c>
      <c r="G114" s="25">
        <v>22563.4</v>
      </c>
    </row>
    <row r="115" spans="1:7" x14ac:dyDescent="0.25">
      <c r="C115" s="2">
        <v>10</v>
      </c>
      <c r="D115" s="11" t="s">
        <v>162</v>
      </c>
      <c r="E115" s="26">
        <f>SUM(E116:E117)</f>
        <v>24559.699999999997</v>
      </c>
      <c r="F115" s="26">
        <f>SUM(F116:F117)</f>
        <v>24559.699999999997</v>
      </c>
      <c r="G115" s="26">
        <f>SUM(G116:G117)</f>
        <v>24559.699999999997</v>
      </c>
    </row>
    <row r="116" spans="1:7" x14ac:dyDescent="0.25">
      <c r="C116" s="2">
        <v>104</v>
      </c>
      <c r="D116" s="2" t="s">
        <v>163</v>
      </c>
      <c r="E116" s="25">
        <v>16590.3</v>
      </c>
      <c r="F116" s="25">
        <v>16590.3</v>
      </c>
      <c r="G116" s="25">
        <v>16590.3</v>
      </c>
    </row>
    <row r="117" spans="1:7" ht="26.25" x14ac:dyDescent="0.25">
      <c r="C117" s="2">
        <v>107</v>
      </c>
      <c r="D117" s="4" t="s">
        <v>164</v>
      </c>
      <c r="E117" s="31">
        <v>7969.4</v>
      </c>
      <c r="F117" s="25">
        <v>7969.4</v>
      </c>
      <c r="G117" s="25">
        <v>7969.4</v>
      </c>
    </row>
    <row r="120" spans="1:7" x14ac:dyDescent="0.25">
      <c r="D120" s="15" t="s">
        <v>51</v>
      </c>
    </row>
    <row r="121" spans="1:7" x14ac:dyDescent="0.25">
      <c r="D121" s="15"/>
    </row>
    <row r="122" spans="1:7" x14ac:dyDescent="0.25">
      <c r="D122" s="15" t="s">
        <v>52</v>
      </c>
    </row>
    <row r="123" spans="1:7" ht="26.25" x14ac:dyDescent="0.25">
      <c r="A123" s="1"/>
      <c r="B123" s="1"/>
      <c r="C123" s="12" t="s">
        <v>23</v>
      </c>
      <c r="D123" s="12" t="s">
        <v>24</v>
      </c>
      <c r="E123" s="13" t="s">
        <v>25</v>
      </c>
      <c r="F123" s="13" t="s">
        <v>26</v>
      </c>
      <c r="G123" s="13" t="s">
        <v>27</v>
      </c>
    </row>
    <row r="124" spans="1:7" x14ac:dyDescent="0.25">
      <c r="A124" s="12" t="s">
        <v>21</v>
      </c>
      <c r="B124" s="12" t="s">
        <v>22</v>
      </c>
      <c r="C124" s="11"/>
      <c r="D124" s="11" t="s">
        <v>12</v>
      </c>
      <c r="E124" s="11">
        <v>0</v>
      </c>
      <c r="F124" s="11">
        <v>0</v>
      </c>
      <c r="G124" s="11">
        <v>0</v>
      </c>
    </row>
    <row r="125" spans="1:7" x14ac:dyDescent="0.25">
      <c r="A125" s="11">
        <v>8</v>
      </c>
      <c r="B125" s="11"/>
      <c r="C125" s="11"/>
      <c r="D125" s="11" t="s">
        <v>53</v>
      </c>
      <c r="E125" s="11">
        <v>0</v>
      </c>
      <c r="F125" s="11">
        <v>0</v>
      </c>
      <c r="G125" s="11">
        <v>0</v>
      </c>
    </row>
    <row r="126" spans="1:7" x14ac:dyDescent="0.25">
      <c r="A126" s="11"/>
      <c r="B126" s="11">
        <v>84</v>
      </c>
      <c r="C126" s="2">
        <v>8</v>
      </c>
      <c r="D126" s="2" t="s">
        <v>54</v>
      </c>
      <c r="E126" s="2">
        <v>0</v>
      </c>
      <c r="F126" s="2">
        <v>0</v>
      </c>
      <c r="G126" s="2">
        <v>0</v>
      </c>
    </row>
    <row r="127" spans="1:7" x14ac:dyDescent="0.25">
      <c r="A127" s="2"/>
      <c r="B127" s="2"/>
      <c r="C127" s="11"/>
      <c r="D127" s="11" t="s">
        <v>13</v>
      </c>
      <c r="E127" s="11">
        <v>0</v>
      </c>
      <c r="F127" s="11">
        <v>0</v>
      </c>
      <c r="G127" s="11">
        <v>0</v>
      </c>
    </row>
    <row r="128" spans="1:7" x14ac:dyDescent="0.25">
      <c r="A128" s="11">
        <v>5</v>
      </c>
      <c r="B128" s="11"/>
      <c r="C128" s="11"/>
      <c r="D128" s="11" t="s">
        <v>55</v>
      </c>
      <c r="E128" s="11">
        <v>0</v>
      </c>
      <c r="F128" s="11">
        <v>0</v>
      </c>
      <c r="G128" s="11">
        <v>0</v>
      </c>
    </row>
    <row r="129" spans="1:7" x14ac:dyDescent="0.25">
      <c r="A129" s="11"/>
      <c r="B129" s="11">
        <v>54</v>
      </c>
      <c r="C129" s="2">
        <v>1</v>
      </c>
      <c r="D129" s="2" t="s">
        <v>33</v>
      </c>
      <c r="E129" s="2">
        <v>0</v>
      </c>
      <c r="F129" s="2">
        <v>0</v>
      </c>
      <c r="G129" s="2">
        <v>0</v>
      </c>
    </row>
    <row r="130" spans="1:7" x14ac:dyDescent="0.25">
      <c r="A130" s="10"/>
      <c r="B130" s="10"/>
    </row>
  </sheetData>
  <mergeCells count="4">
    <mergeCell ref="A26:D26"/>
    <mergeCell ref="A27:G27"/>
    <mergeCell ref="A28:G28"/>
    <mergeCell ref="A77:D7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78"/>
  <sheetViews>
    <sheetView topLeftCell="A325" workbookViewId="0">
      <selection activeCell="I377" sqref="I377"/>
    </sheetView>
  </sheetViews>
  <sheetFormatPr defaultRowHeight="15" x14ac:dyDescent="0.25"/>
  <cols>
    <col min="1" max="1" width="11.7109375" customWidth="1"/>
    <col min="2" max="2" width="46.7109375" customWidth="1"/>
    <col min="3" max="3" width="20.7109375" customWidth="1"/>
    <col min="4" max="4" width="20.7109375" style="37" customWidth="1"/>
    <col min="5" max="5" width="20.7109375" customWidth="1"/>
    <col min="8" max="8" width="15.5703125" customWidth="1"/>
    <col min="9" max="9" width="14.85546875" customWidth="1"/>
    <col min="13" max="13" width="15" customWidth="1"/>
  </cols>
  <sheetData>
    <row r="2" spans="1:14" x14ac:dyDescent="0.25">
      <c r="B2" s="149" t="s">
        <v>216</v>
      </c>
    </row>
    <row r="3" spans="1:14" x14ac:dyDescent="0.25">
      <c r="B3" s="17"/>
    </row>
    <row r="5" spans="1:14" ht="39.950000000000003" customHeight="1" x14ac:dyDescent="0.25">
      <c r="A5" s="99" t="s">
        <v>56</v>
      </c>
      <c r="B5" s="75" t="s">
        <v>57</v>
      </c>
      <c r="C5" s="100">
        <f>C7+C262+C298</f>
        <v>1674622.3800000001</v>
      </c>
      <c r="D5" s="100">
        <f>D7+D262+D298</f>
        <v>1699714.75</v>
      </c>
      <c r="E5" s="100">
        <f>E7+E262+E298</f>
        <v>1703580.0820000002</v>
      </c>
    </row>
    <row r="6" spans="1:14" x14ac:dyDescent="0.25">
      <c r="A6" s="76"/>
      <c r="B6" s="77"/>
      <c r="C6" s="77"/>
      <c r="D6" s="77"/>
      <c r="E6" s="77"/>
    </row>
    <row r="7" spans="1:14" ht="31.5" x14ac:dyDescent="0.25">
      <c r="A7" s="101" t="s">
        <v>58</v>
      </c>
      <c r="B7" s="102" t="s">
        <v>59</v>
      </c>
      <c r="C7" s="80">
        <f>C10+C31+C164+C180</f>
        <v>1368958.81</v>
      </c>
      <c r="D7" s="80">
        <f>D10+D31+D164+D180</f>
        <v>1382992.3199999998</v>
      </c>
      <c r="E7" s="80">
        <f>E10+E31+E164+E180</f>
        <v>1375245.8490000002</v>
      </c>
    </row>
    <row r="8" spans="1:14" x14ac:dyDescent="0.25">
      <c r="A8" s="81"/>
      <c r="B8" s="82"/>
      <c r="C8" s="82"/>
      <c r="D8" s="83"/>
      <c r="E8" s="84"/>
    </row>
    <row r="9" spans="1:14" ht="30" customHeight="1" x14ac:dyDescent="0.25">
      <c r="A9" s="85" t="s">
        <v>66</v>
      </c>
      <c r="B9" s="85" t="s">
        <v>24</v>
      </c>
      <c r="C9" s="85" t="s">
        <v>25</v>
      </c>
      <c r="D9" s="86" t="s">
        <v>26</v>
      </c>
      <c r="E9" s="85" t="s">
        <v>27</v>
      </c>
    </row>
    <row r="10" spans="1:14" ht="31.5" x14ac:dyDescent="0.25">
      <c r="A10" s="87" t="s">
        <v>60</v>
      </c>
      <c r="B10" s="88" t="s">
        <v>61</v>
      </c>
      <c r="C10" s="103">
        <f>C11+C22</f>
        <v>268079.25000000006</v>
      </c>
      <c r="D10" s="103">
        <f>D11+D22</f>
        <v>276898.03000000003</v>
      </c>
      <c r="E10" s="103">
        <f>E11+E22</f>
        <v>286157.74900000001</v>
      </c>
      <c r="H10" s="37"/>
      <c r="I10" s="37"/>
    </row>
    <row r="11" spans="1:14" x14ac:dyDescent="0.25">
      <c r="A11" s="183" t="s">
        <v>62</v>
      </c>
      <c r="B11" s="183" t="s">
        <v>63</v>
      </c>
      <c r="C11" s="181">
        <f>C13+C16+C19</f>
        <v>20783.05</v>
      </c>
      <c r="D11" s="181">
        <f>D13+D19</f>
        <v>20783.05</v>
      </c>
      <c r="E11" s="181">
        <f>E13+E19</f>
        <v>20783.05</v>
      </c>
      <c r="H11" s="37"/>
    </row>
    <row r="12" spans="1:14" x14ac:dyDescent="0.25">
      <c r="A12" s="183"/>
      <c r="B12" s="183"/>
      <c r="C12" s="182"/>
      <c r="D12" s="182"/>
      <c r="E12" s="182"/>
      <c r="H12" s="37"/>
    </row>
    <row r="13" spans="1:14" x14ac:dyDescent="0.25">
      <c r="A13" s="89">
        <v>1</v>
      </c>
      <c r="B13" s="98" t="s">
        <v>33</v>
      </c>
      <c r="C13" s="90">
        <f>C14</f>
        <v>17807.3</v>
      </c>
      <c r="D13" s="90">
        <f t="shared" ref="C13:E14" si="0">SUM(D14)</f>
        <v>19908.3</v>
      </c>
      <c r="E13" s="90">
        <f t="shared" si="0"/>
        <v>19908.3</v>
      </c>
      <c r="G13" s="44"/>
      <c r="H13" s="47"/>
      <c r="I13" s="44"/>
      <c r="J13" s="44"/>
      <c r="K13" s="44"/>
      <c r="L13" s="44"/>
      <c r="M13" s="47"/>
      <c r="N13" s="44"/>
    </row>
    <row r="14" spans="1:14" x14ac:dyDescent="0.25">
      <c r="A14" s="147">
        <v>3</v>
      </c>
      <c r="B14" s="148" t="s">
        <v>6</v>
      </c>
      <c r="C14" s="94">
        <f t="shared" si="0"/>
        <v>17807.3</v>
      </c>
      <c r="D14" s="94">
        <f t="shared" si="0"/>
        <v>19908.3</v>
      </c>
      <c r="E14" s="94">
        <f t="shared" si="0"/>
        <v>19908.3</v>
      </c>
      <c r="G14" s="44"/>
      <c r="H14" s="47"/>
      <c r="I14" s="44"/>
      <c r="J14" s="44"/>
      <c r="K14" s="44"/>
      <c r="L14" s="44"/>
      <c r="M14" s="47"/>
      <c r="N14" s="44"/>
    </row>
    <row r="15" spans="1:14" x14ac:dyDescent="0.25">
      <c r="A15" s="146">
        <v>32</v>
      </c>
      <c r="B15" s="146" t="s">
        <v>42</v>
      </c>
      <c r="C15" s="94">
        <v>17807.3</v>
      </c>
      <c r="D15" s="94">
        <v>19908.3</v>
      </c>
      <c r="E15" s="94">
        <v>19908.3</v>
      </c>
      <c r="G15" s="117"/>
      <c r="H15" s="47"/>
      <c r="I15" s="118"/>
      <c r="J15" s="118"/>
      <c r="K15" s="44"/>
      <c r="L15" s="118"/>
      <c r="M15" s="47"/>
      <c r="N15" s="44"/>
    </row>
    <row r="16" spans="1:14" x14ac:dyDescent="0.25">
      <c r="A16" s="126">
        <v>91</v>
      </c>
      <c r="B16" s="150" t="s">
        <v>199</v>
      </c>
      <c r="C16" s="151">
        <v>2101</v>
      </c>
      <c r="D16" s="151">
        <v>0</v>
      </c>
      <c r="E16" s="151">
        <v>0</v>
      </c>
      <c r="G16" s="44"/>
      <c r="H16" s="47"/>
      <c r="I16" s="44"/>
      <c r="J16" s="44"/>
      <c r="K16" s="44"/>
      <c r="L16" s="44"/>
      <c r="M16" s="44"/>
      <c r="N16" s="44"/>
    </row>
    <row r="17" spans="1:14" x14ac:dyDescent="0.25">
      <c r="A17" s="152">
        <v>3</v>
      </c>
      <c r="B17" s="153" t="s">
        <v>6</v>
      </c>
      <c r="C17" s="155">
        <f>C18</f>
        <v>2101</v>
      </c>
      <c r="D17" s="155">
        <v>0</v>
      </c>
      <c r="E17" s="155">
        <v>0</v>
      </c>
      <c r="G17" s="44"/>
      <c r="H17" s="47"/>
      <c r="I17" s="44"/>
      <c r="J17" s="44"/>
      <c r="K17" s="44"/>
      <c r="L17" s="44"/>
      <c r="M17" s="44"/>
      <c r="N17" s="44"/>
    </row>
    <row r="18" spans="1:14" x14ac:dyDescent="0.25">
      <c r="A18" s="154">
        <v>32</v>
      </c>
      <c r="B18" s="154" t="s">
        <v>42</v>
      </c>
      <c r="C18" s="155">
        <v>2101</v>
      </c>
      <c r="D18" s="155">
        <v>0</v>
      </c>
      <c r="E18" s="155">
        <v>0</v>
      </c>
      <c r="G18" s="44"/>
      <c r="H18" s="47"/>
      <c r="I18" s="44"/>
      <c r="J18" s="44"/>
      <c r="K18" s="44"/>
      <c r="L18" s="44"/>
      <c r="M18" s="44"/>
      <c r="N18" s="44"/>
    </row>
    <row r="19" spans="1:14" x14ac:dyDescent="0.25">
      <c r="A19" s="91">
        <v>3</v>
      </c>
      <c r="B19" s="119" t="s">
        <v>31</v>
      </c>
      <c r="C19" s="90">
        <v>874.75</v>
      </c>
      <c r="D19" s="90">
        <f t="shared" ref="C19:E20" si="1">SUM(D20)</f>
        <v>874.75</v>
      </c>
      <c r="E19" s="90">
        <f t="shared" si="1"/>
        <v>874.75</v>
      </c>
      <c r="G19" s="44"/>
      <c r="H19" s="47"/>
      <c r="I19" s="44"/>
      <c r="J19" s="44"/>
      <c r="K19" s="44"/>
      <c r="L19" s="44"/>
      <c r="M19" s="44"/>
      <c r="N19" s="44"/>
    </row>
    <row r="20" spans="1:14" x14ac:dyDescent="0.25">
      <c r="A20" s="147">
        <v>3</v>
      </c>
      <c r="B20" s="148" t="s">
        <v>6</v>
      </c>
      <c r="C20" s="94">
        <f t="shared" si="1"/>
        <v>874.75</v>
      </c>
      <c r="D20" s="94">
        <f t="shared" si="1"/>
        <v>874.75</v>
      </c>
      <c r="E20" s="94">
        <f t="shared" si="1"/>
        <v>874.75</v>
      </c>
      <c r="G20" s="44"/>
      <c r="H20" s="47"/>
      <c r="I20" s="44"/>
      <c r="J20" s="44"/>
      <c r="K20" s="44"/>
      <c r="L20" s="44"/>
      <c r="M20" s="47"/>
      <c r="N20" s="44"/>
    </row>
    <row r="21" spans="1:14" ht="15" customHeight="1" x14ac:dyDescent="0.25">
      <c r="A21" s="146">
        <v>32</v>
      </c>
      <c r="B21" s="146" t="s">
        <v>42</v>
      </c>
      <c r="C21" s="145">
        <v>874.75</v>
      </c>
      <c r="D21" s="145">
        <v>874.75</v>
      </c>
      <c r="E21" s="145">
        <v>874.75</v>
      </c>
      <c r="G21" s="61"/>
      <c r="H21" s="47"/>
      <c r="I21" s="44"/>
      <c r="J21" s="44"/>
      <c r="K21" s="44"/>
      <c r="L21" s="44"/>
      <c r="M21" s="47"/>
      <c r="N21" s="44"/>
    </row>
    <row r="22" spans="1:14" ht="30" customHeight="1" x14ac:dyDescent="0.25">
      <c r="A22" s="104" t="s">
        <v>64</v>
      </c>
      <c r="B22" s="104" t="s">
        <v>65</v>
      </c>
      <c r="C22" s="105">
        <f>C23+C28</f>
        <v>247296.20000000004</v>
      </c>
      <c r="D22" s="105">
        <f>D23+D28</f>
        <v>256114.98</v>
      </c>
      <c r="E22" s="105">
        <f>E23+E28</f>
        <v>265374.69900000002</v>
      </c>
      <c r="G22" s="44"/>
      <c r="H22" s="47"/>
      <c r="I22" s="44"/>
      <c r="J22" s="44"/>
      <c r="K22" s="44"/>
      <c r="L22" s="44"/>
      <c r="M22" s="47"/>
      <c r="N22" s="44"/>
    </row>
    <row r="23" spans="1:14" ht="15" customHeight="1" x14ac:dyDescent="0.25">
      <c r="A23" s="89">
        <v>1</v>
      </c>
      <c r="B23" s="98" t="s">
        <v>33</v>
      </c>
      <c r="C23" s="90">
        <f>SUM(C24)</f>
        <v>245701.60000000003</v>
      </c>
      <c r="D23" s="90">
        <f>SUM(D24)</f>
        <v>254520.38</v>
      </c>
      <c r="E23" s="90">
        <f>SUM(E24)</f>
        <v>263780.09900000005</v>
      </c>
      <c r="G23" s="44"/>
      <c r="H23" s="47"/>
      <c r="I23" s="44"/>
      <c r="J23" s="44"/>
      <c r="K23" s="44"/>
      <c r="L23" s="44"/>
      <c r="M23" s="47"/>
      <c r="N23" s="44"/>
    </row>
    <row r="24" spans="1:14" ht="15" customHeight="1" x14ac:dyDescent="0.25">
      <c r="A24" s="147">
        <v>3</v>
      </c>
      <c r="B24" s="148" t="s">
        <v>6</v>
      </c>
      <c r="C24" s="94">
        <f>SUM(C25:C27)</f>
        <v>245701.60000000003</v>
      </c>
      <c r="D24" s="94">
        <f>SUM(D25:D27)</f>
        <v>254520.38</v>
      </c>
      <c r="E24" s="94">
        <f>SUM(E25:E27)</f>
        <v>263780.09900000005</v>
      </c>
      <c r="G24" s="44"/>
      <c r="H24" s="47"/>
      <c r="I24" s="44"/>
      <c r="J24" s="44"/>
      <c r="K24" s="44"/>
      <c r="L24" s="44"/>
      <c r="M24" s="47"/>
      <c r="N24" s="44"/>
    </row>
    <row r="25" spans="1:14" ht="15" customHeight="1" x14ac:dyDescent="0.25">
      <c r="A25" s="146">
        <v>31</v>
      </c>
      <c r="B25" s="146" t="s">
        <v>41</v>
      </c>
      <c r="C25" s="145">
        <v>176375.6</v>
      </c>
      <c r="D25" s="145">
        <f>C25+(C25*5%)</f>
        <v>185194.38</v>
      </c>
      <c r="E25" s="145">
        <f>D25+(D25*5%)</f>
        <v>194454.09900000002</v>
      </c>
      <c r="G25" s="44"/>
      <c r="H25" s="47"/>
      <c r="I25" s="44"/>
      <c r="J25" s="44"/>
      <c r="K25" s="44"/>
      <c r="L25" s="44"/>
      <c r="M25" s="44"/>
      <c r="N25" s="44"/>
    </row>
    <row r="26" spans="1:14" x14ac:dyDescent="0.25">
      <c r="A26" s="146">
        <v>32</v>
      </c>
      <c r="B26" s="146" t="s">
        <v>42</v>
      </c>
      <c r="C26" s="145">
        <v>62026.3</v>
      </c>
      <c r="D26" s="145">
        <v>62026.3</v>
      </c>
      <c r="E26" s="145">
        <v>62026.3</v>
      </c>
      <c r="G26" s="61"/>
      <c r="H26" s="47"/>
      <c r="I26" s="44"/>
      <c r="J26" s="44"/>
      <c r="K26" s="44"/>
      <c r="L26" s="44"/>
      <c r="M26" s="44"/>
      <c r="N26" s="44"/>
    </row>
    <row r="27" spans="1:14" x14ac:dyDescent="0.25">
      <c r="A27" s="146">
        <v>34</v>
      </c>
      <c r="B27" s="146" t="s">
        <v>44</v>
      </c>
      <c r="C27" s="145">
        <v>7299.7</v>
      </c>
      <c r="D27" s="145">
        <v>7299.7</v>
      </c>
      <c r="E27" s="145">
        <v>7299.7</v>
      </c>
      <c r="G27" s="44"/>
      <c r="H27" s="47"/>
      <c r="I27" s="44"/>
      <c r="J27" s="44"/>
      <c r="K27" s="44"/>
      <c r="L27" s="44"/>
      <c r="M27" s="44"/>
      <c r="N27" s="44"/>
    </row>
    <row r="28" spans="1:14" x14ac:dyDescent="0.25">
      <c r="A28" s="91">
        <v>4</v>
      </c>
      <c r="B28" s="119" t="s">
        <v>30</v>
      </c>
      <c r="C28" s="92">
        <f>SUM(C30)</f>
        <v>1594.6</v>
      </c>
      <c r="D28" s="92">
        <f>SUM(D30)</f>
        <v>1594.6</v>
      </c>
      <c r="E28" s="92">
        <f>SUM(E30)</f>
        <v>1594.6</v>
      </c>
      <c r="G28" s="44"/>
      <c r="H28" s="47"/>
      <c r="I28" s="44"/>
      <c r="J28" s="44"/>
      <c r="K28" s="44"/>
      <c r="L28" s="44"/>
      <c r="M28" s="44"/>
      <c r="N28" s="44"/>
    </row>
    <row r="29" spans="1:14" x14ac:dyDescent="0.25">
      <c r="A29" s="143">
        <v>3</v>
      </c>
      <c r="B29" s="144" t="s">
        <v>6</v>
      </c>
      <c r="C29" s="145">
        <f>C30</f>
        <v>1594.6</v>
      </c>
      <c r="D29" s="145">
        <f>D30</f>
        <v>1594.6</v>
      </c>
      <c r="E29" s="145">
        <f>E30</f>
        <v>1594.6</v>
      </c>
    </row>
    <row r="30" spans="1:14" x14ac:dyDescent="0.25">
      <c r="A30" s="146">
        <v>32</v>
      </c>
      <c r="B30" s="146" t="s">
        <v>42</v>
      </c>
      <c r="C30" s="145">
        <v>1594.6</v>
      </c>
      <c r="D30" s="145">
        <v>1594.6</v>
      </c>
      <c r="E30" s="145">
        <v>1594.6</v>
      </c>
    </row>
    <row r="31" spans="1:14" ht="31.5" customHeight="1" x14ac:dyDescent="0.25">
      <c r="A31" s="93" t="s">
        <v>67</v>
      </c>
      <c r="B31" s="93" t="s">
        <v>68</v>
      </c>
      <c r="C31" s="106">
        <f>C32+C52+C70+C79+C108+C123+C133+C154</f>
        <v>697988.86</v>
      </c>
      <c r="D31" s="106">
        <f>D32+D52+D70+D79+D108+D123+D133+D154</f>
        <v>703203.59</v>
      </c>
      <c r="E31" s="106">
        <f>E32+E52+E70+E79+E108+E123+E133+E154</f>
        <v>776197.40000000014</v>
      </c>
      <c r="G31" s="44"/>
      <c r="H31" s="44"/>
    </row>
    <row r="32" spans="1:14" ht="31.5" x14ac:dyDescent="0.25">
      <c r="A32" s="104" t="s">
        <v>69</v>
      </c>
      <c r="B32" s="107" t="s">
        <v>70</v>
      </c>
      <c r="C32" s="105">
        <f>C33+C38+C43+C46+C49</f>
        <v>103523.69999999998</v>
      </c>
      <c r="D32" s="105">
        <f>D33+D38+D49</f>
        <v>104386.4</v>
      </c>
      <c r="E32" s="105">
        <f>E33+E38+E49</f>
        <v>168412.63500000001</v>
      </c>
      <c r="G32" s="44"/>
      <c r="H32" s="47"/>
      <c r="I32" s="37"/>
    </row>
    <row r="33" spans="1:11" x14ac:dyDescent="0.25">
      <c r="A33" s="114">
        <v>7</v>
      </c>
      <c r="B33" s="110" t="s">
        <v>196</v>
      </c>
      <c r="C33" s="54">
        <f>C34+C36</f>
        <v>19908.400000000001</v>
      </c>
      <c r="D33" s="54">
        <f>D34+D36</f>
        <v>20771.100000000002</v>
      </c>
      <c r="E33" s="54">
        <f>E34+E36</f>
        <v>19022.535</v>
      </c>
      <c r="G33" s="44"/>
      <c r="H33" s="47"/>
    </row>
    <row r="34" spans="1:11" x14ac:dyDescent="0.25">
      <c r="A34" s="140">
        <v>3</v>
      </c>
      <c r="B34" s="139" t="s">
        <v>6</v>
      </c>
      <c r="C34" s="52">
        <f>SUM(C35)</f>
        <v>2654.4</v>
      </c>
      <c r="D34" s="52">
        <f>SUM(D35)</f>
        <v>2654.4</v>
      </c>
      <c r="E34" s="52">
        <f>SUM(E35)</f>
        <v>0</v>
      </c>
      <c r="G34" s="44"/>
      <c r="H34" s="44"/>
    </row>
    <row r="35" spans="1:11" x14ac:dyDescent="0.25">
      <c r="A35" s="141">
        <v>32</v>
      </c>
      <c r="B35" s="141" t="s">
        <v>42</v>
      </c>
      <c r="C35" s="52">
        <v>2654.4</v>
      </c>
      <c r="D35" s="52">
        <v>2654.4</v>
      </c>
      <c r="E35" s="52">
        <v>0</v>
      </c>
      <c r="G35" s="47"/>
      <c r="H35" s="44"/>
      <c r="K35" s="37"/>
    </row>
    <row r="36" spans="1:11" x14ac:dyDescent="0.25">
      <c r="A36" s="51">
        <v>4</v>
      </c>
      <c r="B36" s="51" t="s">
        <v>7</v>
      </c>
      <c r="C36" s="52">
        <f>SUM(C37)</f>
        <v>17254</v>
      </c>
      <c r="D36" s="52">
        <f>SUM(D37)</f>
        <v>18116.7</v>
      </c>
      <c r="E36" s="52">
        <f>SUM(E37)</f>
        <v>19022.535</v>
      </c>
      <c r="G36" s="47"/>
      <c r="H36" s="44"/>
    </row>
    <row r="37" spans="1:11" x14ac:dyDescent="0.25">
      <c r="A37" s="51">
        <v>42</v>
      </c>
      <c r="B37" s="51" t="s">
        <v>186</v>
      </c>
      <c r="C37" s="52">
        <v>17254</v>
      </c>
      <c r="D37" s="52">
        <f>C37+(C37*5%)</f>
        <v>18116.7</v>
      </c>
      <c r="E37" s="52">
        <f>D37+(D37*5%)</f>
        <v>19022.535</v>
      </c>
      <c r="G37" s="47"/>
      <c r="H37" s="44"/>
    </row>
    <row r="38" spans="1:11" x14ac:dyDescent="0.25">
      <c r="A38" s="115">
        <v>4</v>
      </c>
      <c r="B38" s="120" t="s">
        <v>30</v>
      </c>
      <c r="C38" s="54">
        <f>C39+C41</f>
        <v>49275.75</v>
      </c>
      <c r="D38" s="54">
        <f>D39+D41</f>
        <v>83615.299999999988</v>
      </c>
      <c r="E38" s="54">
        <f>E39+E41</f>
        <v>54390.1</v>
      </c>
    </row>
    <row r="39" spans="1:11" x14ac:dyDescent="0.25">
      <c r="A39" s="140">
        <v>3</v>
      </c>
      <c r="B39" s="139" t="s">
        <v>6</v>
      </c>
      <c r="C39" s="52">
        <f>SUM(C40)</f>
        <v>9458.9</v>
      </c>
      <c r="D39" s="52">
        <f>SUM(D40)</f>
        <v>23890.1</v>
      </c>
      <c r="E39" s="52">
        <f>SUM(E40)</f>
        <v>23890.1</v>
      </c>
    </row>
    <row r="40" spans="1:11" x14ac:dyDescent="0.25">
      <c r="A40" s="141">
        <v>32</v>
      </c>
      <c r="B40" s="141" t="s">
        <v>42</v>
      </c>
      <c r="C40" s="52">
        <v>9458.9</v>
      </c>
      <c r="D40" s="52">
        <v>23890.1</v>
      </c>
      <c r="E40" s="52">
        <v>23890.1</v>
      </c>
      <c r="H40" s="37"/>
    </row>
    <row r="41" spans="1:11" x14ac:dyDescent="0.25">
      <c r="A41" s="51">
        <v>4</v>
      </c>
      <c r="B41" s="51" t="s">
        <v>7</v>
      </c>
      <c r="C41" s="52">
        <f>C42</f>
        <v>39816.85</v>
      </c>
      <c r="D41" s="52">
        <f>D42</f>
        <v>59725.2</v>
      </c>
      <c r="E41" s="52">
        <f>E42</f>
        <v>30500</v>
      </c>
      <c r="H41" s="37"/>
    </row>
    <row r="42" spans="1:11" x14ac:dyDescent="0.25">
      <c r="A42" s="51">
        <v>42</v>
      </c>
      <c r="B42" s="51" t="s">
        <v>186</v>
      </c>
      <c r="C42" s="52">
        <v>39816.85</v>
      </c>
      <c r="D42" s="52">
        <v>59725.2</v>
      </c>
      <c r="E42" s="52">
        <v>30500</v>
      </c>
      <c r="H42" s="37"/>
    </row>
    <row r="43" spans="1:11" x14ac:dyDescent="0.25">
      <c r="A43" s="128">
        <v>97</v>
      </c>
      <c r="B43" s="129" t="s">
        <v>198</v>
      </c>
      <c r="C43" s="130">
        <v>14431.15</v>
      </c>
      <c r="D43" s="130">
        <v>0</v>
      </c>
      <c r="E43" s="130">
        <v>0</v>
      </c>
      <c r="H43" s="37"/>
    </row>
    <row r="44" spans="1:11" x14ac:dyDescent="0.25">
      <c r="A44" s="156">
        <v>3</v>
      </c>
      <c r="B44" s="157" t="s">
        <v>6</v>
      </c>
      <c r="C44" s="124">
        <f>C45</f>
        <v>14431.5</v>
      </c>
      <c r="D44" s="124">
        <v>0</v>
      </c>
      <c r="E44" s="124">
        <v>0</v>
      </c>
    </row>
    <row r="45" spans="1:11" x14ac:dyDescent="0.25">
      <c r="A45" s="158">
        <v>32</v>
      </c>
      <c r="B45" s="158" t="s">
        <v>42</v>
      </c>
      <c r="C45" s="124">
        <v>14431.5</v>
      </c>
      <c r="D45" s="124">
        <v>0</v>
      </c>
      <c r="E45" s="124">
        <v>0</v>
      </c>
    </row>
    <row r="46" spans="1:11" x14ac:dyDescent="0.25">
      <c r="A46" s="128">
        <v>97</v>
      </c>
      <c r="B46" s="129" t="s">
        <v>198</v>
      </c>
      <c r="C46" s="130">
        <v>19908.400000000001</v>
      </c>
      <c r="D46" s="130">
        <v>0</v>
      </c>
      <c r="E46" s="130">
        <v>0</v>
      </c>
    </row>
    <row r="47" spans="1:11" x14ac:dyDescent="0.25">
      <c r="A47" s="125">
        <v>4</v>
      </c>
      <c r="B47" s="125" t="s">
        <v>7</v>
      </c>
      <c r="C47" s="124">
        <f>C46</f>
        <v>19908.400000000001</v>
      </c>
      <c r="D47" s="124">
        <v>0</v>
      </c>
      <c r="E47" s="124">
        <v>0</v>
      </c>
    </row>
    <row r="48" spans="1:11" x14ac:dyDescent="0.25">
      <c r="A48" s="125">
        <v>42</v>
      </c>
      <c r="B48" s="125" t="s">
        <v>186</v>
      </c>
      <c r="C48" s="124">
        <f>C47</f>
        <v>19908.400000000001</v>
      </c>
      <c r="D48" s="124">
        <v>0</v>
      </c>
      <c r="E48" s="124">
        <v>0</v>
      </c>
      <c r="H48" s="37"/>
    </row>
    <row r="49" spans="1:8" x14ac:dyDescent="0.25">
      <c r="A49" s="67">
        <v>5</v>
      </c>
      <c r="B49" s="68" t="s">
        <v>43</v>
      </c>
      <c r="C49" s="54">
        <v>0</v>
      </c>
      <c r="D49" s="54">
        <v>0</v>
      </c>
      <c r="E49" s="54">
        <f>E50</f>
        <v>95000</v>
      </c>
      <c r="H49" s="37"/>
    </row>
    <row r="50" spans="1:8" x14ac:dyDescent="0.25">
      <c r="A50" s="51">
        <v>4</v>
      </c>
      <c r="B50" s="51" t="s">
        <v>7</v>
      </c>
      <c r="C50" s="52">
        <f>SUM(C51)</f>
        <v>0</v>
      </c>
      <c r="D50" s="52">
        <f>SUM(D51)</f>
        <v>0</v>
      </c>
      <c r="E50" s="52">
        <f>SUM(E51)</f>
        <v>95000</v>
      </c>
      <c r="H50" s="37"/>
    </row>
    <row r="51" spans="1:8" x14ac:dyDescent="0.25">
      <c r="A51" s="51">
        <v>42</v>
      </c>
      <c r="B51" s="51" t="s">
        <v>186</v>
      </c>
      <c r="C51" s="52">
        <v>0</v>
      </c>
      <c r="D51" s="52">
        <v>0</v>
      </c>
      <c r="E51" s="52">
        <v>95000</v>
      </c>
      <c r="H51" s="37"/>
    </row>
    <row r="52" spans="1:8" ht="31.5" x14ac:dyDescent="0.25">
      <c r="A52" s="108" t="s">
        <v>71</v>
      </c>
      <c r="B52" s="109" t="s">
        <v>72</v>
      </c>
      <c r="C52" s="105">
        <f>C54+C57+C60+C65+C68</f>
        <v>67688.5</v>
      </c>
      <c r="D52" s="105">
        <f>D53+D56+D59</f>
        <v>67821.23</v>
      </c>
      <c r="E52" s="105">
        <f>E53+E56+E59</f>
        <v>67960.59</v>
      </c>
      <c r="H52" s="37"/>
    </row>
    <row r="53" spans="1:8" x14ac:dyDescent="0.25">
      <c r="A53" s="114">
        <v>7</v>
      </c>
      <c r="B53" s="110" t="s">
        <v>197</v>
      </c>
      <c r="C53" s="54">
        <f t="shared" ref="C53:E54" si="2">C54</f>
        <v>2654.4</v>
      </c>
      <c r="D53" s="54">
        <f t="shared" si="2"/>
        <v>2654.4</v>
      </c>
      <c r="E53" s="54">
        <f t="shared" si="2"/>
        <v>2654.4</v>
      </c>
    </row>
    <row r="54" spans="1:8" x14ac:dyDescent="0.25">
      <c r="A54" s="140">
        <v>3</v>
      </c>
      <c r="B54" s="139" t="s">
        <v>6</v>
      </c>
      <c r="C54" s="52">
        <f t="shared" si="2"/>
        <v>2654.4</v>
      </c>
      <c r="D54" s="52">
        <f t="shared" si="2"/>
        <v>2654.4</v>
      </c>
      <c r="E54" s="52">
        <f t="shared" si="2"/>
        <v>2654.4</v>
      </c>
    </row>
    <row r="55" spans="1:8" x14ac:dyDescent="0.25">
      <c r="A55" s="141">
        <v>32</v>
      </c>
      <c r="B55" s="141" t="s">
        <v>42</v>
      </c>
      <c r="C55" s="52">
        <v>2654.4</v>
      </c>
      <c r="D55" s="52">
        <v>2654.4</v>
      </c>
      <c r="E55" s="52">
        <v>2654.4</v>
      </c>
    </row>
    <row r="56" spans="1:8" x14ac:dyDescent="0.25">
      <c r="A56" s="115">
        <v>3</v>
      </c>
      <c r="B56" s="120" t="s">
        <v>31</v>
      </c>
      <c r="C56" s="54">
        <f t="shared" ref="C56:E57" si="3">C57</f>
        <v>43798.400000000001</v>
      </c>
      <c r="D56" s="54">
        <f t="shared" si="3"/>
        <v>53089</v>
      </c>
      <c r="E56" s="54">
        <f t="shared" si="3"/>
        <v>53089</v>
      </c>
    </row>
    <row r="57" spans="1:8" x14ac:dyDescent="0.25">
      <c r="A57" s="140">
        <v>3</v>
      </c>
      <c r="B57" s="139" t="s">
        <v>6</v>
      </c>
      <c r="C57" s="52">
        <f t="shared" si="3"/>
        <v>43798.400000000001</v>
      </c>
      <c r="D57" s="52">
        <f t="shared" si="3"/>
        <v>53089</v>
      </c>
      <c r="E57" s="52">
        <f t="shared" si="3"/>
        <v>53089</v>
      </c>
    </row>
    <row r="58" spans="1:8" x14ac:dyDescent="0.25">
      <c r="A58" s="141">
        <v>32</v>
      </c>
      <c r="B58" s="141" t="s">
        <v>42</v>
      </c>
      <c r="C58" s="52">
        <v>43798.400000000001</v>
      </c>
      <c r="D58" s="52">
        <v>53089</v>
      </c>
      <c r="E58" s="52">
        <v>53089</v>
      </c>
    </row>
    <row r="59" spans="1:8" x14ac:dyDescent="0.25">
      <c r="A59" s="115">
        <v>4</v>
      </c>
      <c r="B59" s="120" t="s">
        <v>30</v>
      </c>
      <c r="C59" s="54">
        <f>C60</f>
        <v>9290.6</v>
      </c>
      <c r="D59" s="54">
        <f>D60+D62</f>
        <v>12077.83</v>
      </c>
      <c r="E59" s="54">
        <f>E60+E62</f>
        <v>12217.19</v>
      </c>
    </row>
    <row r="60" spans="1:8" x14ac:dyDescent="0.25">
      <c r="A60" s="140">
        <v>3</v>
      </c>
      <c r="B60" s="139" t="s">
        <v>6</v>
      </c>
      <c r="C60" s="52">
        <f>C61</f>
        <v>9290.6</v>
      </c>
      <c r="D60" s="52">
        <f>D61</f>
        <v>9290.6</v>
      </c>
      <c r="E60" s="52">
        <f>E61</f>
        <v>9290.6</v>
      </c>
    </row>
    <row r="61" spans="1:8" x14ac:dyDescent="0.25">
      <c r="A61" s="141">
        <v>32</v>
      </c>
      <c r="B61" s="141" t="s">
        <v>42</v>
      </c>
      <c r="C61" s="52">
        <v>9290.6</v>
      </c>
      <c r="D61" s="52">
        <v>9290.6</v>
      </c>
      <c r="E61" s="52">
        <v>9290.6</v>
      </c>
    </row>
    <row r="62" spans="1:8" x14ac:dyDescent="0.25">
      <c r="A62" s="51">
        <v>4</v>
      </c>
      <c r="B62" s="51" t="s">
        <v>7</v>
      </c>
      <c r="C62" s="52">
        <v>0</v>
      </c>
      <c r="D62" s="52">
        <f>D63</f>
        <v>2787.23</v>
      </c>
      <c r="E62" s="52">
        <f>E63</f>
        <v>2926.59</v>
      </c>
    </row>
    <row r="63" spans="1:8" x14ac:dyDescent="0.25">
      <c r="A63" s="51">
        <v>42</v>
      </c>
      <c r="B63" s="51" t="s">
        <v>186</v>
      </c>
      <c r="C63" s="52">
        <v>0</v>
      </c>
      <c r="D63" s="52">
        <v>2787.23</v>
      </c>
      <c r="E63" s="52">
        <v>2926.59</v>
      </c>
    </row>
    <row r="64" spans="1:8" x14ac:dyDescent="0.25">
      <c r="A64" s="128">
        <v>97</v>
      </c>
      <c r="B64" s="129" t="s">
        <v>198</v>
      </c>
      <c r="C64" s="130">
        <v>9290.6</v>
      </c>
      <c r="D64" s="130">
        <v>0</v>
      </c>
      <c r="E64" s="130">
        <v>0</v>
      </c>
    </row>
    <row r="65" spans="1:9" x14ac:dyDescent="0.25">
      <c r="A65" s="156">
        <v>3</v>
      </c>
      <c r="B65" s="157" t="s">
        <v>6</v>
      </c>
      <c r="C65" s="124">
        <f>C66</f>
        <v>9290.6</v>
      </c>
      <c r="D65" s="124">
        <v>0</v>
      </c>
      <c r="E65" s="124">
        <v>0</v>
      </c>
    </row>
    <row r="66" spans="1:9" x14ac:dyDescent="0.25">
      <c r="A66" s="158">
        <v>32</v>
      </c>
      <c r="B66" s="158" t="s">
        <v>42</v>
      </c>
      <c r="C66" s="124">
        <v>9290.6</v>
      </c>
      <c r="D66" s="124">
        <v>0</v>
      </c>
      <c r="E66" s="124">
        <v>0</v>
      </c>
    </row>
    <row r="67" spans="1:9" x14ac:dyDescent="0.25">
      <c r="A67" s="128">
        <v>97</v>
      </c>
      <c r="B67" s="129" t="s">
        <v>198</v>
      </c>
      <c r="C67" s="130">
        <v>2654.5</v>
      </c>
      <c r="D67" s="130">
        <v>0</v>
      </c>
      <c r="E67" s="130">
        <v>0</v>
      </c>
    </row>
    <row r="68" spans="1:9" x14ac:dyDescent="0.25">
      <c r="A68" s="125">
        <v>4</v>
      </c>
      <c r="B68" s="125" t="s">
        <v>7</v>
      </c>
      <c r="C68" s="124">
        <f>C69</f>
        <v>2654.5</v>
      </c>
      <c r="D68" s="124">
        <v>0</v>
      </c>
      <c r="E68" s="124">
        <f>E69</f>
        <v>0</v>
      </c>
    </row>
    <row r="69" spans="1:9" x14ac:dyDescent="0.25">
      <c r="A69" s="125">
        <v>42</v>
      </c>
      <c r="B69" s="125" t="s">
        <v>186</v>
      </c>
      <c r="C69" s="124">
        <v>2654.5</v>
      </c>
      <c r="D69" s="124">
        <v>0</v>
      </c>
      <c r="E69" s="124">
        <f>D69+(D69*5%)</f>
        <v>0</v>
      </c>
    </row>
    <row r="70" spans="1:9" ht="31.5" x14ac:dyDescent="0.25">
      <c r="A70" s="104" t="s">
        <v>73</v>
      </c>
      <c r="B70" s="107" t="s">
        <v>74</v>
      </c>
      <c r="C70" s="105">
        <f>C71+C76</f>
        <v>49107.4</v>
      </c>
      <c r="D70" s="105">
        <f>D71</f>
        <v>49107.4</v>
      </c>
      <c r="E70" s="105">
        <f>E71</f>
        <v>49107.4</v>
      </c>
      <c r="H70" s="37"/>
      <c r="I70" s="37"/>
    </row>
    <row r="71" spans="1:9" x14ac:dyDescent="0.25">
      <c r="A71" s="115">
        <v>4</v>
      </c>
      <c r="B71" s="120" t="s">
        <v>30</v>
      </c>
      <c r="C71" s="54">
        <f>C72+C74</f>
        <v>2654.4</v>
      </c>
      <c r="D71" s="54">
        <f>D72+D74</f>
        <v>49107.4</v>
      </c>
      <c r="E71" s="54">
        <f>E72+E74</f>
        <v>49107.4</v>
      </c>
    </row>
    <row r="72" spans="1:9" x14ac:dyDescent="0.25">
      <c r="A72" s="140">
        <v>3</v>
      </c>
      <c r="B72" s="139" t="s">
        <v>6</v>
      </c>
      <c r="C72" s="52">
        <v>2654.4</v>
      </c>
      <c r="D72" s="52">
        <v>2654.4</v>
      </c>
      <c r="E72" s="52">
        <v>2654.4</v>
      </c>
    </row>
    <row r="73" spans="1:9" x14ac:dyDescent="0.25">
      <c r="A73" s="141">
        <v>32</v>
      </c>
      <c r="B73" s="141" t="s">
        <v>42</v>
      </c>
      <c r="C73" s="52">
        <v>2654.4</v>
      </c>
      <c r="D73" s="52">
        <v>2654.4</v>
      </c>
      <c r="E73" s="52">
        <v>2654.4</v>
      </c>
    </row>
    <row r="74" spans="1:9" x14ac:dyDescent="0.25">
      <c r="A74" s="51">
        <v>4</v>
      </c>
      <c r="B74" s="51" t="s">
        <v>7</v>
      </c>
      <c r="C74" s="52">
        <f>C75</f>
        <v>0</v>
      </c>
      <c r="D74" s="52">
        <f>D75</f>
        <v>46453</v>
      </c>
      <c r="E74" s="52">
        <f>E75</f>
        <v>46453</v>
      </c>
    </row>
    <row r="75" spans="1:9" x14ac:dyDescent="0.25">
      <c r="A75" s="51">
        <v>42</v>
      </c>
      <c r="B75" s="51" t="s">
        <v>186</v>
      </c>
      <c r="C75" s="52">
        <v>0</v>
      </c>
      <c r="D75" s="52">
        <v>46453</v>
      </c>
      <c r="E75" s="52">
        <v>46453</v>
      </c>
    </row>
    <row r="76" spans="1:9" x14ac:dyDescent="0.25">
      <c r="A76" s="128">
        <v>97</v>
      </c>
      <c r="B76" s="129" t="s">
        <v>198</v>
      </c>
      <c r="C76" s="130">
        <v>46453</v>
      </c>
      <c r="D76" s="130">
        <v>0</v>
      </c>
      <c r="E76" s="130">
        <v>0</v>
      </c>
    </row>
    <row r="77" spans="1:9" x14ac:dyDescent="0.25">
      <c r="A77" s="125">
        <v>4</v>
      </c>
      <c r="B77" s="125" t="s">
        <v>7</v>
      </c>
      <c r="C77" s="124">
        <f>C78</f>
        <v>46453</v>
      </c>
      <c r="D77" s="124">
        <v>0</v>
      </c>
      <c r="E77" s="124">
        <v>0</v>
      </c>
    </row>
    <row r="78" spans="1:9" x14ac:dyDescent="0.25">
      <c r="A78" s="125">
        <v>42</v>
      </c>
      <c r="B78" s="125" t="s">
        <v>186</v>
      </c>
      <c r="C78" s="124">
        <v>46453</v>
      </c>
      <c r="D78" s="124">
        <v>0</v>
      </c>
      <c r="E78" s="124">
        <v>0</v>
      </c>
    </row>
    <row r="79" spans="1:9" ht="31.5" x14ac:dyDescent="0.25">
      <c r="A79" s="104" t="s">
        <v>75</v>
      </c>
      <c r="B79" s="104" t="s">
        <v>76</v>
      </c>
      <c r="C79" s="105">
        <f>C81+C84+C87+C90+C93+C95+C98+C100+C103+C106</f>
        <v>61052.399999999994</v>
      </c>
      <c r="D79" s="105">
        <f>D81+D84+D87+D90+D93+D95+D98+D100+D103+D106</f>
        <v>64891.399999999994</v>
      </c>
      <c r="E79" s="105">
        <f>E81+E84+E87+E90+E93+E95+E98+E100+E103+E106</f>
        <v>89910.7</v>
      </c>
    </row>
    <row r="80" spans="1:9" x14ac:dyDescent="0.25">
      <c r="A80" s="114">
        <v>1</v>
      </c>
      <c r="B80" s="110" t="s">
        <v>33</v>
      </c>
      <c r="C80" s="54">
        <f t="shared" ref="C80:E81" si="4">C81</f>
        <v>1206.8</v>
      </c>
      <c r="D80" s="54">
        <f t="shared" si="4"/>
        <v>5308.9</v>
      </c>
      <c r="E80" s="54">
        <f t="shared" si="4"/>
        <v>5308.9</v>
      </c>
    </row>
    <row r="81" spans="1:5" x14ac:dyDescent="0.25">
      <c r="A81" s="140">
        <v>3</v>
      </c>
      <c r="B81" s="139" t="s">
        <v>6</v>
      </c>
      <c r="C81" s="52">
        <f>C82</f>
        <v>1206.8</v>
      </c>
      <c r="D81" s="52">
        <f t="shared" si="4"/>
        <v>5308.9</v>
      </c>
      <c r="E81" s="52">
        <f t="shared" si="4"/>
        <v>5308.9</v>
      </c>
    </row>
    <row r="82" spans="1:5" x14ac:dyDescent="0.25">
      <c r="A82" s="141">
        <v>32</v>
      </c>
      <c r="B82" s="141" t="s">
        <v>42</v>
      </c>
      <c r="C82" s="52">
        <v>1206.8</v>
      </c>
      <c r="D82" s="52">
        <v>5308.9</v>
      </c>
      <c r="E82" s="52">
        <v>5308.9</v>
      </c>
    </row>
    <row r="83" spans="1:5" x14ac:dyDescent="0.25">
      <c r="A83" s="128">
        <v>97</v>
      </c>
      <c r="B83" s="129" t="s">
        <v>198</v>
      </c>
      <c r="C83" s="130">
        <v>4101.8</v>
      </c>
      <c r="D83" s="130">
        <v>0</v>
      </c>
      <c r="E83" s="130">
        <v>0</v>
      </c>
    </row>
    <row r="84" spans="1:5" x14ac:dyDescent="0.25">
      <c r="A84" s="156">
        <v>3</v>
      </c>
      <c r="B84" s="157" t="s">
        <v>6</v>
      </c>
      <c r="C84" s="124">
        <f>C85</f>
        <v>4101.8</v>
      </c>
      <c r="D84" s="124">
        <v>0</v>
      </c>
      <c r="E84" s="124">
        <v>0</v>
      </c>
    </row>
    <row r="85" spans="1:5" x14ac:dyDescent="0.25">
      <c r="A85" s="158">
        <v>32</v>
      </c>
      <c r="B85" s="158" t="s">
        <v>42</v>
      </c>
      <c r="C85" s="124">
        <v>4101.8</v>
      </c>
      <c r="D85" s="124">
        <v>0</v>
      </c>
      <c r="E85" s="124">
        <v>0</v>
      </c>
    </row>
    <row r="86" spans="1:5" x14ac:dyDescent="0.25">
      <c r="A86" s="115">
        <v>3</v>
      </c>
      <c r="B86" s="120" t="s">
        <v>31</v>
      </c>
      <c r="C86" s="54">
        <f t="shared" ref="C86:E87" si="5">C87</f>
        <v>16855.099999999999</v>
      </c>
      <c r="D86" s="54">
        <f t="shared" si="5"/>
        <v>19244.8</v>
      </c>
      <c r="E86" s="54">
        <f t="shared" si="5"/>
        <v>19244.8</v>
      </c>
    </row>
    <row r="87" spans="1:5" x14ac:dyDescent="0.25">
      <c r="A87" s="140">
        <v>3</v>
      </c>
      <c r="B87" s="139" t="s">
        <v>6</v>
      </c>
      <c r="C87" s="52">
        <f t="shared" si="5"/>
        <v>16855.099999999999</v>
      </c>
      <c r="D87" s="52">
        <f t="shared" si="5"/>
        <v>19244.8</v>
      </c>
      <c r="E87" s="52">
        <f t="shared" si="5"/>
        <v>19244.8</v>
      </c>
    </row>
    <row r="88" spans="1:5" x14ac:dyDescent="0.25">
      <c r="A88" s="141">
        <v>32</v>
      </c>
      <c r="B88" s="141" t="s">
        <v>42</v>
      </c>
      <c r="C88" s="52">
        <v>16855.099999999999</v>
      </c>
      <c r="D88" s="52">
        <v>19244.8</v>
      </c>
      <c r="E88" s="52">
        <v>19244.8</v>
      </c>
    </row>
    <row r="89" spans="1:5" x14ac:dyDescent="0.25">
      <c r="A89" s="126">
        <v>91</v>
      </c>
      <c r="B89" s="127" t="s">
        <v>199</v>
      </c>
      <c r="C89" s="159">
        <f>C90</f>
        <v>2388.65</v>
      </c>
      <c r="D89" s="159">
        <v>0</v>
      </c>
      <c r="E89" s="159">
        <v>0</v>
      </c>
    </row>
    <row r="90" spans="1:5" x14ac:dyDescent="0.25">
      <c r="A90" s="156">
        <v>3</v>
      </c>
      <c r="B90" s="157" t="s">
        <v>6</v>
      </c>
      <c r="C90" s="160">
        <f>C91</f>
        <v>2388.65</v>
      </c>
      <c r="D90" s="160">
        <v>0</v>
      </c>
      <c r="E90" s="160">
        <v>0</v>
      </c>
    </row>
    <row r="91" spans="1:5" x14ac:dyDescent="0.25">
      <c r="A91" s="158">
        <v>32</v>
      </c>
      <c r="B91" s="158" t="s">
        <v>42</v>
      </c>
      <c r="C91" s="160">
        <v>2388.65</v>
      </c>
      <c r="D91" s="160">
        <v>0</v>
      </c>
      <c r="E91" s="160">
        <v>0</v>
      </c>
    </row>
    <row r="92" spans="1:5" x14ac:dyDescent="0.25">
      <c r="A92" s="115">
        <v>4</v>
      </c>
      <c r="B92" s="120" t="s">
        <v>30</v>
      </c>
      <c r="C92" s="54">
        <f>C93+C95</f>
        <v>22564.15</v>
      </c>
      <c r="D92" s="54">
        <f>D93+D95</f>
        <v>22562.799999999999</v>
      </c>
      <c r="E92" s="54">
        <f>E93+E95</f>
        <v>22562.799999999999</v>
      </c>
    </row>
    <row r="93" spans="1:5" x14ac:dyDescent="0.25">
      <c r="A93" s="140">
        <v>3</v>
      </c>
      <c r="B93" s="139" t="s">
        <v>6</v>
      </c>
      <c r="C93" s="52">
        <f>C94</f>
        <v>9291.85</v>
      </c>
      <c r="D93" s="52">
        <f>D94</f>
        <v>9290.5</v>
      </c>
      <c r="E93" s="52">
        <f>E94</f>
        <v>9290.5</v>
      </c>
    </row>
    <row r="94" spans="1:5" x14ac:dyDescent="0.25">
      <c r="A94" s="141">
        <v>32</v>
      </c>
      <c r="B94" s="141" t="s">
        <v>42</v>
      </c>
      <c r="C94" s="52">
        <v>9291.85</v>
      </c>
      <c r="D94" s="52">
        <v>9290.5</v>
      </c>
      <c r="E94" s="52">
        <v>9290.5</v>
      </c>
    </row>
    <row r="95" spans="1:5" x14ac:dyDescent="0.25">
      <c r="A95" s="51">
        <v>4</v>
      </c>
      <c r="B95" s="51" t="s">
        <v>7</v>
      </c>
      <c r="C95" s="52">
        <f>C96</f>
        <v>13272.3</v>
      </c>
      <c r="D95" s="52">
        <f>D96</f>
        <v>13272.3</v>
      </c>
      <c r="E95" s="52">
        <f>E96</f>
        <v>13272.3</v>
      </c>
    </row>
    <row r="96" spans="1:5" x14ac:dyDescent="0.25">
      <c r="A96" s="51">
        <v>42</v>
      </c>
      <c r="B96" s="51" t="s">
        <v>186</v>
      </c>
      <c r="C96" s="52">
        <v>13272.3</v>
      </c>
      <c r="D96" s="52">
        <v>13272.3</v>
      </c>
      <c r="E96" s="52">
        <v>13272.3</v>
      </c>
    </row>
    <row r="97" spans="1:9" x14ac:dyDescent="0.25">
      <c r="A97" s="67">
        <v>7</v>
      </c>
      <c r="B97" s="68" t="s">
        <v>166</v>
      </c>
      <c r="C97" s="54">
        <f>C98+C100</f>
        <v>13935.9</v>
      </c>
      <c r="D97" s="54">
        <f>D98+D100</f>
        <v>663.6</v>
      </c>
      <c r="E97" s="54">
        <f>E98+E100</f>
        <v>663.6</v>
      </c>
      <c r="H97" s="37"/>
    </row>
    <row r="98" spans="1:9" x14ac:dyDescent="0.25">
      <c r="A98" s="140">
        <v>3</v>
      </c>
      <c r="B98" s="139" t="s">
        <v>6</v>
      </c>
      <c r="C98" s="52">
        <f>C99</f>
        <v>663.6</v>
      </c>
      <c r="D98" s="52">
        <f>D99</f>
        <v>663.6</v>
      </c>
      <c r="E98" s="52">
        <f>E99</f>
        <v>663.6</v>
      </c>
    </row>
    <row r="99" spans="1:9" x14ac:dyDescent="0.25">
      <c r="A99" s="141">
        <v>32</v>
      </c>
      <c r="B99" s="141" t="s">
        <v>42</v>
      </c>
      <c r="C99" s="52">
        <v>663.6</v>
      </c>
      <c r="D99" s="52">
        <v>663.6</v>
      </c>
      <c r="E99" s="52">
        <v>663.6</v>
      </c>
    </row>
    <row r="100" spans="1:9" x14ac:dyDescent="0.25">
      <c r="A100" s="51">
        <v>4</v>
      </c>
      <c r="B100" s="51" t="s">
        <v>7</v>
      </c>
      <c r="C100" s="52">
        <f>C101</f>
        <v>13272.3</v>
      </c>
      <c r="D100" s="52">
        <f>D101</f>
        <v>0</v>
      </c>
      <c r="E100" s="52">
        <f>E101</f>
        <v>0</v>
      </c>
    </row>
    <row r="101" spans="1:9" x14ac:dyDescent="0.25">
      <c r="A101" s="51">
        <v>45</v>
      </c>
      <c r="B101" s="51" t="s">
        <v>187</v>
      </c>
      <c r="C101" s="52">
        <v>13272.3</v>
      </c>
      <c r="D101" s="52">
        <v>0</v>
      </c>
      <c r="E101" s="52">
        <v>0</v>
      </c>
    </row>
    <row r="102" spans="1:9" x14ac:dyDescent="0.25">
      <c r="A102" s="128">
        <v>97</v>
      </c>
      <c r="B102" s="129" t="s">
        <v>198</v>
      </c>
      <c r="C102" s="130">
        <v>0</v>
      </c>
      <c r="D102" s="130">
        <v>17111.3</v>
      </c>
      <c r="E102" s="130">
        <v>15000</v>
      </c>
    </row>
    <row r="103" spans="1:9" x14ac:dyDescent="0.25">
      <c r="A103" s="125">
        <v>4</v>
      </c>
      <c r="B103" s="125" t="s">
        <v>7</v>
      </c>
      <c r="C103" s="124">
        <v>0</v>
      </c>
      <c r="D103" s="124">
        <f>D104</f>
        <v>17111.3</v>
      </c>
      <c r="E103" s="124">
        <f>E104</f>
        <v>15000</v>
      </c>
    </row>
    <row r="104" spans="1:9" x14ac:dyDescent="0.25">
      <c r="A104" s="125">
        <v>45</v>
      </c>
      <c r="B104" s="125" t="s">
        <v>187</v>
      </c>
      <c r="C104" s="124">
        <v>0</v>
      </c>
      <c r="D104" s="124">
        <v>17111.3</v>
      </c>
      <c r="E104" s="124">
        <v>15000</v>
      </c>
    </row>
    <row r="105" spans="1:9" x14ac:dyDescent="0.25">
      <c r="A105" s="67">
        <v>5</v>
      </c>
      <c r="B105" s="68" t="s">
        <v>43</v>
      </c>
      <c r="C105" s="54">
        <v>0</v>
      </c>
      <c r="D105" s="54">
        <v>0</v>
      </c>
      <c r="E105" s="54">
        <v>27130.6</v>
      </c>
    </row>
    <row r="106" spans="1:9" x14ac:dyDescent="0.25">
      <c r="A106" s="51">
        <v>4</v>
      </c>
      <c r="B106" s="51" t="s">
        <v>7</v>
      </c>
      <c r="C106" s="52">
        <v>0</v>
      </c>
      <c r="D106" s="52">
        <v>0</v>
      </c>
      <c r="E106" s="52">
        <f>E107</f>
        <v>27130.6</v>
      </c>
    </row>
    <row r="107" spans="1:9" x14ac:dyDescent="0.25">
      <c r="A107" s="51">
        <v>45</v>
      </c>
      <c r="B107" s="51" t="s">
        <v>187</v>
      </c>
      <c r="C107" s="52">
        <v>0</v>
      </c>
      <c r="D107" s="52">
        <v>0</v>
      </c>
      <c r="E107" s="52">
        <v>27130.6</v>
      </c>
    </row>
    <row r="108" spans="1:9" ht="31.5" x14ac:dyDescent="0.25">
      <c r="A108" s="104" t="s">
        <v>77</v>
      </c>
      <c r="B108" s="104" t="s">
        <v>78</v>
      </c>
      <c r="C108" s="105">
        <f>C110+C113+C115+C118+C121</f>
        <v>64544.2</v>
      </c>
      <c r="D108" s="105">
        <f>D109+D112+D120</f>
        <v>64924.5</v>
      </c>
      <c r="E108" s="105">
        <f>E109+E112+E120</f>
        <v>38779.214999999997</v>
      </c>
      <c r="H108" s="37"/>
      <c r="I108" s="37"/>
    </row>
    <row r="109" spans="1:9" x14ac:dyDescent="0.25">
      <c r="A109" s="114">
        <v>1</v>
      </c>
      <c r="B109" s="110" t="s">
        <v>33</v>
      </c>
      <c r="C109" s="54">
        <f t="shared" ref="C109:E110" si="6">C110</f>
        <v>18448.5</v>
      </c>
      <c r="D109" s="54">
        <f t="shared" si="6"/>
        <v>18448.5</v>
      </c>
      <c r="E109" s="54">
        <f t="shared" si="6"/>
        <v>18448.5</v>
      </c>
    </row>
    <row r="110" spans="1:9" x14ac:dyDescent="0.25">
      <c r="A110" s="140">
        <v>3</v>
      </c>
      <c r="B110" s="139" t="s">
        <v>6</v>
      </c>
      <c r="C110" s="52">
        <f t="shared" si="6"/>
        <v>18448.5</v>
      </c>
      <c r="D110" s="52">
        <f t="shared" si="6"/>
        <v>18448.5</v>
      </c>
      <c r="E110" s="52">
        <f t="shared" si="6"/>
        <v>18448.5</v>
      </c>
    </row>
    <row r="111" spans="1:9" x14ac:dyDescent="0.25">
      <c r="A111" s="141">
        <v>32</v>
      </c>
      <c r="B111" s="141" t="s">
        <v>42</v>
      </c>
      <c r="C111" s="52">
        <v>18448.5</v>
      </c>
      <c r="D111" s="52">
        <v>18448.5</v>
      </c>
      <c r="E111" s="52">
        <v>18448.5</v>
      </c>
    </row>
    <row r="112" spans="1:9" x14ac:dyDescent="0.25">
      <c r="A112" s="115">
        <v>4</v>
      </c>
      <c r="B112" s="120" t="s">
        <v>30</v>
      </c>
      <c r="C112" s="54">
        <f>C113+C115</f>
        <v>11945.1</v>
      </c>
      <c r="D112" s="54">
        <f>D113+D115</f>
        <v>19931.400000000001</v>
      </c>
      <c r="E112" s="54">
        <f>E113+E115</f>
        <v>20330.715</v>
      </c>
    </row>
    <row r="113" spans="1:8" x14ac:dyDescent="0.25">
      <c r="A113" s="140">
        <v>3</v>
      </c>
      <c r="B113" s="139" t="s">
        <v>6</v>
      </c>
      <c r="C113" s="52">
        <f>C114</f>
        <v>11945.1</v>
      </c>
      <c r="D113" s="52">
        <f>D114</f>
        <v>11945.1</v>
      </c>
      <c r="E113" s="52">
        <f>E114</f>
        <v>11945.1</v>
      </c>
    </row>
    <row r="114" spans="1:8" x14ac:dyDescent="0.25">
      <c r="A114" s="141">
        <v>32</v>
      </c>
      <c r="B114" s="141" t="s">
        <v>42</v>
      </c>
      <c r="C114" s="52">
        <v>11945.1</v>
      </c>
      <c r="D114" s="52">
        <v>11945.1</v>
      </c>
      <c r="E114" s="52">
        <v>11945.1</v>
      </c>
    </row>
    <row r="115" spans="1:8" x14ac:dyDescent="0.25">
      <c r="A115" s="51">
        <v>4</v>
      </c>
      <c r="B115" s="51" t="s">
        <v>7</v>
      </c>
      <c r="C115" s="52">
        <v>0</v>
      </c>
      <c r="D115" s="52">
        <f>D116</f>
        <v>7986.3</v>
      </c>
      <c r="E115" s="52">
        <f>E116</f>
        <v>8385.6149999999998</v>
      </c>
    </row>
    <row r="116" spans="1:8" x14ac:dyDescent="0.25">
      <c r="A116" s="51">
        <v>42</v>
      </c>
      <c r="B116" s="51" t="s">
        <v>186</v>
      </c>
      <c r="C116" s="52">
        <v>0</v>
      </c>
      <c r="D116" s="52">
        <v>7986.3</v>
      </c>
      <c r="E116" s="52">
        <f>D116+(D116*5%)</f>
        <v>8385.6149999999998</v>
      </c>
    </row>
    <row r="117" spans="1:8" x14ac:dyDescent="0.25">
      <c r="A117" s="128">
        <v>97</v>
      </c>
      <c r="B117" s="129" t="s">
        <v>198</v>
      </c>
      <c r="C117" s="130">
        <v>7606</v>
      </c>
      <c r="D117" s="130">
        <v>0</v>
      </c>
      <c r="E117" s="130">
        <v>0</v>
      </c>
    </row>
    <row r="118" spans="1:8" x14ac:dyDescent="0.25">
      <c r="A118" s="125">
        <v>4</v>
      </c>
      <c r="B118" s="125" t="s">
        <v>7</v>
      </c>
      <c r="C118" s="124">
        <f>C119</f>
        <v>7606</v>
      </c>
      <c r="D118" s="124">
        <v>0</v>
      </c>
      <c r="E118" s="124">
        <v>0</v>
      </c>
    </row>
    <row r="119" spans="1:8" x14ac:dyDescent="0.25">
      <c r="A119" s="125">
        <v>42</v>
      </c>
      <c r="B119" s="125" t="s">
        <v>186</v>
      </c>
      <c r="C119" s="124">
        <v>7606</v>
      </c>
      <c r="D119" s="124">
        <v>0</v>
      </c>
      <c r="E119" s="124">
        <v>0</v>
      </c>
    </row>
    <row r="120" spans="1:8" x14ac:dyDescent="0.25">
      <c r="A120" s="67">
        <v>5</v>
      </c>
      <c r="B120" s="68" t="s">
        <v>43</v>
      </c>
      <c r="C120" s="54">
        <f t="shared" ref="C120:E121" si="7">C121</f>
        <v>26544.6</v>
      </c>
      <c r="D120" s="54">
        <f t="shared" si="7"/>
        <v>26544.6</v>
      </c>
      <c r="E120" s="54">
        <f t="shared" si="7"/>
        <v>0</v>
      </c>
    </row>
    <row r="121" spans="1:8" x14ac:dyDescent="0.25">
      <c r="A121" s="51">
        <v>4</v>
      </c>
      <c r="B121" s="51" t="s">
        <v>7</v>
      </c>
      <c r="C121" s="52">
        <f t="shared" si="7"/>
        <v>26544.6</v>
      </c>
      <c r="D121" s="52">
        <f t="shared" si="7"/>
        <v>26544.6</v>
      </c>
      <c r="E121" s="52">
        <f t="shared" si="7"/>
        <v>0</v>
      </c>
    </row>
    <row r="122" spans="1:8" x14ac:dyDescent="0.25">
      <c r="A122" s="51">
        <v>42</v>
      </c>
      <c r="B122" s="51" t="s">
        <v>186</v>
      </c>
      <c r="C122" s="52">
        <v>26544.6</v>
      </c>
      <c r="D122" s="52">
        <v>26544.6</v>
      </c>
      <c r="E122" s="52">
        <v>0</v>
      </c>
      <c r="G122" s="60"/>
      <c r="H122" s="47"/>
    </row>
    <row r="123" spans="1:8" ht="31.5" x14ac:dyDescent="0.25">
      <c r="A123" s="104" t="s">
        <v>79</v>
      </c>
      <c r="B123" s="104" t="s">
        <v>80</v>
      </c>
      <c r="C123" s="105">
        <f>C125+C128+C131</f>
        <v>268100</v>
      </c>
      <c r="D123" s="105">
        <f>D124+D130</f>
        <v>268100</v>
      </c>
      <c r="E123" s="105">
        <f>E124+E130</f>
        <v>268100</v>
      </c>
    </row>
    <row r="124" spans="1:8" x14ac:dyDescent="0.25">
      <c r="A124" s="114">
        <v>1</v>
      </c>
      <c r="B124" s="110" t="s">
        <v>33</v>
      </c>
      <c r="C124" s="54">
        <f t="shared" ref="C124:E125" si="8">C125</f>
        <v>0</v>
      </c>
      <c r="D124" s="54">
        <f t="shared" si="8"/>
        <v>2654.4</v>
      </c>
      <c r="E124" s="54">
        <f t="shared" si="8"/>
        <v>2654.4</v>
      </c>
    </row>
    <row r="125" spans="1:8" x14ac:dyDescent="0.25">
      <c r="A125" s="140">
        <v>3</v>
      </c>
      <c r="B125" s="139" t="s">
        <v>6</v>
      </c>
      <c r="C125" s="52">
        <f t="shared" si="8"/>
        <v>0</v>
      </c>
      <c r="D125" s="52">
        <f t="shared" si="8"/>
        <v>2654.4</v>
      </c>
      <c r="E125" s="52">
        <f t="shared" si="8"/>
        <v>2654.4</v>
      </c>
    </row>
    <row r="126" spans="1:8" x14ac:dyDescent="0.25">
      <c r="A126" s="141">
        <v>32</v>
      </c>
      <c r="B126" s="141" t="s">
        <v>42</v>
      </c>
      <c r="C126" s="52">
        <v>0</v>
      </c>
      <c r="D126" s="52">
        <v>2654.4</v>
      </c>
      <c r="E126" s="52">
        <v>2654.4</v>
      </c>
    </row>
    <row r="127" spans="1:8" x14ac:dyDescent="0.25">
      <c r="A127" s="128">
        <v>97</v>
      </c>
      <c r="B127" s="129" t="s">
        <v>198</v>
      </c>
      <c r="C127" s="130">
        <v>2654.4</v>
      </c>
      <c r="D127" s="130">
        <v>0</v>
      </c>
      <c r="E127" s="130">
        <v>0</v>
      </c>
    </row>
    <row r="128" spans="1:8" x14ac:dyDescent="0.25">
      <c r="A128" s="156">
        <v>3</v>
      </c>
      <c r="B128" s="157" t="s">
        <v>6</v>
      </c>
      <c r="C128" s="124">
        <f>C129</f>
        <v>2654.4</v>
      </c>
      <c r="D128" s="124">
        <v>0</v>
      </c>
      <c r="E128" s="124">
        <v>0</v>
      </c>
    </row>
    <row r="129" spans="1:9" x14ac:dyDescent="0.25">
      <c r="A129" s="158">
        <v>32</v>
      </c>
      <c r="B129" s="158" t="s">
        <v>42</v>
      </c>
      <c r="C129" s="124">
        <v>2654.4</v>
      </c>
      <c r="D129" s="124">
        <v>0</v>
      </c>
      <c r="E129" s="124">
        <v>0</v>
      </c>
    </row>
    <row r="130" spans="1:9" x14ac:dyDescent="0.25">
      <c r="A130" s="115">
        <v>4</v>
      </c>
      <c r="B130" s="120" t="s">
        <v>30</v>
      </c>
      <c r="C130" s="54">
        <f t="shared" ref="C130:E131" si="9">C131</f>
        <v>265445.59999999998</v>
      </c>
      <c r="D130" s="54">
        <f t="shared" si="9"/>
        <v>265445.59999999998</v>
      </c>
      <c r="E130" s="54">
        <f t="shared" si="9"/>
        <v>265445.59999999998</v>
      </c>
    </row>
    <row r="131" spans="1:9" x14ac:dyDescent="0.25">
      <c r="A131" s="51">
        <v>4</v>
      </c>
      <c r="B131" s="51" t="s">
        <v>7</v>
      </c>
      <c r="C131" s="52">
        <f t="shared" si="9"/>
        <v>265445.59999999998</v>
      </c>
      <c r="D131" s="52">
        <f t="shared" si="9"/>
        <v>265445.59999999998</v>
      </c>
      <c r="E131" s="52">
        <f t="shared" si="9"/>
        <v>265445.59999999998</v>
      </c>
    </row>
    <row r="132" spans="1:9" x14ac:dyDescent="0.25">
      <c r="A132" s="51">
        <v>42</v>
      </c>
      <c r="B132" s="51" t="s">
        <v>186</v>
      </c>
      <c r="C132" s="52">
        <v>265445.59999999998</v>
      </c>
      <c r="D132" s="52">
        <v>265445.59999999998</v>
      </c>
      <c r="E132" s="52">
        <v>265445.59999999998</v>
      </c>
    </row>
    <row r="133" spans="1:9" ht="31.5" x14ac:dyDescent="0.25">
      <c r="A133" s="104" t="s">
        <v>81</v>
      </c>
      <c r="B133" s="104" t="s">
        <v>82</v>
      </c>
      <c r="C133" s="105">
        <f>C135+C138+C141+C144+C147+C149+C152</f>
        <v>79327.359999999986</v>
      </c>
      <c r="D133" s="105">
        <f>D134+D140+D143+D146</f>
        <v>79327.360000000001</v>
      </c>
      <c r="E133" s="105">
        <f>E134+E140+E143+E146+E151</f>
        <v>89281.56</v>
      </c>
      <c r="H133" s="37"/>
      <c r="I133" s="37"/>
    </row>
    <row r="134" spans="1:9" x14ac:dyDescent="0.25">
      <c r="A134" s="114">
        <v>1</v>
      </c>
      <c r="B134" s="110" t="s">
        <v>33</v>
      </c>
      <c r="C134" s="121">
        <f t="shared" ref="C134:E135" si="10">C135</f>
        <v>1592.6</v>
      </c>
      <c r="D134" s="121">
        <f t="shared" si="10"/>
        <v>3583.4</v>
      </c>
      <c r="E134" s="121">
        <f t="shared" si="10"/>
        <v>3583.4</v>
      </c>
    </row>
    <row r="135" spans="1:9" x14ac:dyDescent="0.25">
      <c r="A135" s="140">
        <v>3</v>
      </c>
      <c r="B135" s="139" t="s">
        <v>6</v>
      </c>
      <c r="C135" s="116">
        <f t="shared" si="10"/>
        <v>1592.6</v>
      </c>
      <c r="D135" s="116">
        <f t="shared" si="10"/>
        <v>3583.4</v>
      </c>
      <c r="E135" s="116">
        <f t="shared" si="10"/>
        <v>3583.4</v>
      </c>
    </row>
    <row r="136" spans="1:9" x14ac:dyDescent="0.25">
      <c r="A136" s="141">
        <v>32</v>
      </c>
      <c r="B136" s="141" t="s">
        <v>42</v>
      </c>
      <c r="C136" s="116">
        <v>1592.6</v>
      </c>
      <c r="D136" s="116">
        <v>3583.4</v>
      </c>
      <c r="E136" s="116">
        <v>3583.4</v>
      </c>
    </row>
    <row r="137" spans="1:9" x14ac:dyDescent="0.25">
      <c r="A137" s="128">
        <v>97</v>
      </c>
      <c r="B137" s="129" t="s">
        <v>198</v>
      </c>
      <c r="C137" s="130">
        <v>1990.8</v>
      </c>
      <c r="D137" s="130">
        <v>0</v>
      </c>
      <c r="E137" s="130">
        <v>0</v>
      </c>
    </row>
    <row r="138" spans="1:9" x14ac:dyDescent="0.25">
      <c r="A138" s="156">
        <v>3</v>
      </c>
      <c r="B138" s="157" t="s">
        <v>6</v>
      </c>
      <c r="C138" s="124">
        <f>C139</f>
        <v>1990.8</v>
      </c>
      <c r="D138" s="124">
        <v>0</v>
      </c>
      <c r="E138" s="124">
        <v>0</v>
      </c>
    </row>
    <row r="139" spans="1:9" x14ac:dyDescent="0.25">
      <c r="A139" s="158">
        <v>32</v>
      </c>
      <c r="B139" s="158" t="s">
        <v>42</v>
      </c>
      <c r="C139" s="124">
        <v>1990.8</v>
      </c>
      <c r="D139" s="124">
        <v>0</v>
      </c>
      <c r="E139" s="124">
        <v>0</v>
      </c>
    </row>
    <row r="140" spans="1:9" x14ac:dyDescent="0.25">
      <c r="A140" s="115">
        <v>3</v>
      </c>
      <c r="B140" s="120" t="s">
        <v>31</v>
      </c>
      <c r="C140" s="121">
        <f t="shared" ref="C140:E141" si="11">C141</f>
        <v>32782.6</v>
      </c>
      <c r="D140" s="121">
        <f t="shared" si="11"/>
        <v>32782.6</v>
      </c>
      <c r="E140" s="121">
        <f t="shared" si="11"/>
        <v>32782.6</v>
      </c>
    </row>
    <row r="141" spans="1:9" x14ac:dyDescent="0.25">
      <c r="A141" s="140">
        <v>3</v>
      </c>
      <c r="B141" s="139" t="s">
        <v>6</v>
      </c>
      <c r="C141" s="116">
        <f t="shared" si="11"/>
        <v>32782.6</v>
      </c>
      <c r="D141" s="116">
        <f t="shared" si="11"/>
        <v>32782.6</v>
      </c>
      <c r="E141" s="116">
        <f t="shared" si="11"/>
        <v>32782.6</v>
      </c>
    </row>
    <row r="142" spans="1:9" x14ac:dyDescent="0.25">
      <c r="A142" s="141">
        <v>32</v>
      </c>
      <c r="B142" s="141" t="s">
        <v>42</v>
      </c>
      <c r="C142" s="116">
        <v>32782.6</v>
      </c>
      <c r="D142" s="116">
        <v>32782.6</v>
      </c>
      <c r="E142" s="116">
        <v>32782.6</v>
      </c>
    </row>
    <row r="143" spans="1:9" x14ac:dyDescent="0.25">
      <c r="A143" s="115">
        <v>4</v>
      </c>
      <c r="B143" s="120" t="s">
        <v>30</v>
      </c>
      <c r="C143" s="121">
        <f t="shared" ref="C143:E144" si="12">C144</f>
        <v>41144.06</v>
      </c>
      <c r="D143" s="121">
        <f t="shared" si="12"/>
        <v>41144.06</v>
      </c>
      <c r="E143" s="121">
        <f t="shared" si="12"/>
        <v>41144.06</v>
      </c>
    </row>
    <row r="144" spans="1:9" x14ac:dyDescent="0.25">
      <c r="A144" s="140">
        <v>3</v>
      </c>
      <c r="B144" s="139" t="s">
        <v>6</v>
      </c>
      <c r="C144" s="116">
        <f t="shared" si="12"/>
        <v>41144.06</v>
      </c>
      <c r="D144" s="116">
        <f t="shared" si="12"/>
        <v>41144.06</v>
      </c>
      <c r="E144" s="116">
        <f t="shared" si="12"/>
        <v>41144.06</v>
      </c>
    </row>
    <row r="145" spans="1:5" x14ac:dyDescent="0.25">
      <c r="A145" s="141">
        <v>32</v>
      </c>
      <c r="B145" s="141" t="s">
        <v>42</v>
      </c>
      <c r="C145" s="52">
        <v>41144.06</v>
      </c>
      <c r="D145" s="52">
        <v>41144.06</v>
      </c>
      <c r="E145" s="52">
        <v>41144.06</v>
      </c>
    </row>
    <row r="146" spans="1:5" x14ac:dyDescent="0.25">
      <c r="A146" s="67">
        <v>7</v>
      </c>
      <c r="B146" s="68" t="s">
        <v>166</v>
      </c>
      <c r="C146" s="54">
        <f>C147+C149</f>
        <v>1817.3</v>
      </c>
      <c r="D146" s="54">
        <f>D147+D149</f>
        <v>1817.3</v>
      </c>
      <c r="E146" s="54">
        <f>E147+E149</f>
        <v>1817.3</v>
      </c>
    </row>
    <row r="147" spans="1:5" x14ac:dyDescent="0.25">
      <c r="A147" s="140">
        <v>3</v>
      </c>
      <c r="B147" s="139" t="s">
        <v>6</v>
      </c>
      <c r="C147" s="52">
        <f>C148</f>
        <v>796.4</v>
      </c>
      <c r="D147" s="52">
        <f>D148</f>
        <v>796.4</v>
      </c>
      <c r="E147" s="52">
        <f>E148</f>
        <v>796.4</v>
      </c>
    </row>
    <row r="148" spans="1:5" x14ac:dyDescent="0.25">
      <c r="A148" s="141">
        <v>32</v>
      </c>
      <c r="B148" s="141" t="s">
        <v>42</v>
      </c>
      <c r="C148" s="52">
        <v>796.4</v>
      </c>
      <c r="D148" s="52">
        <v>796.4</v>
      </c>
      <c r="E148" s="52">
        <v>796.4</v>
      </c>
    </row>
    <row r="149" spans="1:5" x14ac:dyDescent="0.25">
      <c r="A149" s="51">
        <v>4</v>
      </c>
      <c r="B149" s="51" t="s">
        <v>7</v>
      </c>
      <c r="C149" s="52">
        <f>C150</f>
        <v>1020.9</v>
      </c>
      <c r="D149" s="52">
        <f>D150</f>
        <v>1020.9</v>
      </c>
      <c r="E149" s="52">
        <f>E150</f>
        <v>1020.9</v>
      </c>
    </row>
    <row r="150" spans="1:5" x14ac:dyDescent="0.25">
      <c r="A150" s="51">
        <v>42</v>
      </c>
      <c r="B150" s="51" t="s">
        <v>186</v>
      </c>
      <c r="C150" s="52">
        <v>1020.9</v>
      </c>
      <c r="D150" s="52">
        <v>1020.9</v>
      </c>
      <c r="E150" s="52">
        <v>1020.9</v>
      </c>
    </row>
    <row r="151" spans="1:5" x14ac:dyDescent="0.25">
      <c r="A151" s="67">
        <v>5</v>
      </c>
      <c r="B151" s="68" t="s">
        <v>43</v>
      </c>
      <c r="C151" s="54">
        <f t="shared" ref="C151" si="13">C152</f>
        <v>0</v>
      </c>
      <c r="D151" s="54">
        <f t="shared" ref="D151" si="14">D152</f>
        <v>0</v>
      </c>
      <c r="E151" s="54">
        <f t="shared" ref="E151" si="15">E152</f>
        <v>9954.2000000000007</v>
      </c>
    </row>
    <row r="152" spans="1:5" x14ac:dyDescent="0.25">
      <c r="A152" s="51">
        <v>4</v>
      </c>
      <c r="B152" s="51" t="s">
        <v>7</v>
      </c>
      <c r="C152" s="52">
        <v>0</v>
      </c>
      <c r="D152" s="52">
        <v>0</v>
      </c>
      <c r="E152" s="52">
        <f>E153</f>
        <v>9954.2000000000007</v>
      </c>
    </row>
    <row r="153" spans="1:5" x14ac:dyDescent="0.25">
      <c r="A153" s="51">
        <v>42</v>
      </c>
      <c r="B153" s="51" t="s">
        <v>186</v>
      </c>
      <c r="C153" s="52">
        <v>0</v>
      </c>
      <c r="D153" s="52">
        <v>0</v>
      </c>
      <c r="E153" s="52">
        <v>9954.2000000000007</v>
      </c>
    </row>
    <row r="154" spans="1:5" ht="31.5" x14ac:dyDescent="0.25">
      <c r="A154" s="104" t="s">
        <v>83</v>
      </c>
      <c r="B154" s="104" t="s">
        <v>84</v>
      </c>
      <c r="C154" s="105">
        <f>C156+C159+C162</f>
        <v>4645.3</v>
      </c>
      <c r="D154" s="105">
        <f>D155+D161</f>
        <v>4645.3</v>
      </c>
      <c r="E154" s="105">
        <f>E155+E161</f>
        <v>4645.3</v>
      </c>
    </row>
    <row r="155" spans="1:5" x14ac:dyDescent="0.25">
      <c r="A155" s="115">
        <v>4</v>
      </c>
      <c r="B155" s="120" t="s">
        <v>30</v>
      </c>
      <c r="C155" s="54">
        <f t="shared" ref="C155:E156" si="16">C156</f>
        <v>0</v>
      </c>
      <c r="D155" s="54">
        <f t="shared" si="16"/>
        <v>3981.7</v>
      </c>
      <c r="E155" s="54">
        <f t="shared" si="16"/>
        <v>3981.7</v>
      </c>
    </row>
    <row r="156" spans="1:5" x14ac:dyDescent="0.25">
      <c r="A156" s="140">
        <v>3</v>
      </c>
      <c r="B156" s="139" t="s">
        <v>6</v>
      </c>
      <c r="C156" s="52">
        <f t="shared" si="16"/>
        <v>0</v>
      </c>
      <c r="D156" s="52">
        <f t="shared" si="16"/>
        <v>3981.7</v>
      </c>
      <c r="E156" s="52">
        <f t="shared" si="16"/>
        <v>3981.7</v>
      </c>
    </row>
    <row r="157" spans="1:5" x14ac:dyDescent="0.25">
      <c r="A157" s="141">
        <v>32</v>
      </c>
      <c r="B157" s="141" t="s">
        <v>42</v>
      </c>
      <c r="C157" s="52">
        <v>0</v>
      </c>
      <c r="D157" s="52">
        <v>3981.7</v>
      </c>
      <c r="E157" s="52">
        <v>3981.7</v>
      </c>
    </row>
    <row r="158" spans="1:5" x14ac:dyDescent="0.25">
      <c r="A158" s="128">
        <v>97</v>
      </c>
      <c r="B158" s="129" t="s">
        <v>198</v>
      </c>
      <c r="C158" s="130">
        <v>3981.7</v>
      </c>
      <c r="D158" s="130">
        <v>0</v>
      </c>
      <c r="E158" s="130">
        <v>0</v>
      </c>
    </row>
    <row r="159" spans="1:5" x14ac:dyDescent="0.25">
      <c r="A159" s="156">
        <v>3</v>
      </c>
      <c r="B159" s="157" t="s">
        <v>6</v>
      </c>
      <c r="C159" s="124">
        <f>C160</f>
        <v>3981.7</v>
      </c>
      <c r="D159" s="124">
        <v>0</v>
      </c>
      <c r="E159" s="124">
        <v>0</v>
      </c>
    </row>
    <row r="160" spans="1:5" x14ac:dyDescent="0.25">
      <c r="A160" s="158">
        <v>32</v>
      </c>
      <c r="B160" s="158" t="s">
        <v>42</v>
      </c>
      <c r="C160" s="124">
        <v>3981.7</v>
      </c>
      <c r="D160" s="124">
        <v>0</v>
      </c>
      <c r="E160" s="124">
        <v>0</v>
      </c>
    </row>
    <row r="161" spans="1:9" x14ac:dyDescent="0.25">
      <c r="A161" s="67">
        <v>7</v>
      </c>
      <c r="B161" s="68" t="s">
        <v>166</v>
      </c>
      <c r="C161" s="54">
        <f t="shared" ref="C161:E162" si="17">C162</f>
        <v>663.6</v>
      </c>
      <c r="D161" s="54">
        <f t="shared" si="17"/>
        <v>663.6</v>
      </c>
      <c r="E161" s="54">
        <f t="shared" si="17"/>
        <v>663.6</v>
      </c>
    </row>
    <row r="162" spans="1:9" x14ac:dyDescent="0.25">
      <c r="A162" s="140">
        <v>3</v>
      </c>
      <c r="B162" s="139" t="s">
        <v>6</v>
      </c>
      <c r="C162" s="52">
        <f t="shared" si="17"/>
        <v>663.6</v>
      </c>
      <c r="D162" s="52">
        <f t="shared" si="17"/>
        <v>663.6</v>
      </c>
      <c r="E162" s="52">
        <f t="shared" si="17"/>
        <v>663.6</v>
      </c>
    </row>
    <row r="163" spans="1:9" x14ac:dyDescent="0.25">
      <c r="A163" s="141">
        <v>32</v>
      </c>
      <c r="B163" s="141" t="s">
        <v>42</v>
      </c>
      <c r="C163" s="52">
        <v>663.6</v>
      </c>
      <c r="D163" s="52">
        <v>663.6</v>
      </c>
      <c r="E163" s="52">
        <v>663.6</v>
      </c>
    </row>
    <row r="164" spans="1:9" ht="31.5" customHeight="1" x14ac:dyDescent="0.25">
      <c r="A164" s="95" t="s">
        <v>86</v>
      </c>
      <c r="B164" s="96" t="s">
        <v>87</v>
      </c>
      <c r="C164" s="55">
        <f>C165+C175</f>
        <v>41144</v>
      </c>
      <c r="D164" s="55">
        <f>D165+D175</f>
        <v>41144</v>
      </c>
      <c r="E164" s="55">
        <f>E165+E175</f>
        <v>41144</v>
      </c>
    </row>
    <row r="165" spans="1:9" ht="30" customHeight="1" x14ac:dyDescent="0.25">
      <c r="A165" s="104" t="s">
        <v>88</v>
      </c>
      <c r="B165" s="111" t="s">
        <v>89</v>
      </c>
      <c r="C165" s="56">
        <f>C167+C170+C173</f>
        <v>33180.699999999997</v>
      </c>
      <c r="D165" s="56">
        <f>D166+D170+D173</f>
        <v>33180.699999999997</v>
      </c>
      <c r="E165" s="56">
        <f>E166+E172</f>
        <v>33180.699999999997</v>
      </c>
      <c r="H165" s="37"/>
      <c r="I165" s="37"/>
    </row>
    <row r="166" spans="1:9" x14ac:dyDescent="0.25">
      <c r="A166" s="114">
        <v>1</v>
      </c>
      <c r="B166" s="110" t="s">
        <v>33</v>
      </c>
      <c r="C166" s="54">
        <f t="shared" ref="C166:E167" si="18">C167</f>
        <v>26544.6</v>
      </c>
      <c r="D166" s="54">
        <f t="shared" si="18"/>
        <v>27340.7</v>
      </c>
      <c r="E166" s="54">
        <f t="shared" si="18"/>
        <v>27340.7</v>
      </c>
    </row>
    <row r="167" spans="1:9" x14ac:dyDescent="0.25">
      <c r="A167" s="140">
        <v>3</v>
      </c>
      <c r="B167" s="139" t="s">
        <v>6</v>
      </c>
      <c r="C167" s="52">
        <f t="shared" si="18"/>
        <v>26544.6</v>
      </c>
      <c r="D167" s="52">
        <f t="shared" si="18"/>
        <v>27340.7</v>
      </c>
      <c r="E167" s="52">
        <f t="shared" si="18"/>
        <v>27340.7</v>
      </c>
    </row>
    <row r="168" spans="1:9" x14ac:dyDescent="0.25">
      <c r="A168" s="141">
        <v>32</v>
      </c>
      <c r="B168" s="141" t="s">
        <v>42</v>
      </c>
      <c r="C168" s="52">
        <v>26544.6</v>
      </c>
      <c r="D168" s="52">
        <v>27340.7</v>
      </c>
      <c r="E168" s="52">
        <v>27340.7</v>
      </c>
    </row>
    <row r="169" spans="1:9" x14ac:dyDescent="0.25">
      <c r="A169" s="128">
        <v>97</v>
      </c>
      <c r="B169" s="129" t="s">
        <v>198</v>
      </c>
      <c r="C169" s="130">
        <v>796.1</v>
      </c>
      <c r="D169" s="130">
        <v>0</v>
      </c>
      <c r="E169" s="130">
        <v>0</v>
      </c>
    </row>
    <row r="170" spans="1:9" x14ac:dyDescent="0.25">
      <c r="A170" s="156">
        <v>3</v>
      </c>
      <c r="B170" s="157" t="s">
        <v>6</v>
      </c>
      <c r="C170" s="124">
        <f>C171</f>
        <v>796.1</v>
      </c>
      <c r="D170" s="124">
        <v>0</v>
      </c>
      <c r="E170" s="124">
        <v>0</v>
      </c>
    </row>
    <row r="171" spans="1:9" x14ac:dyDescent="0.25">
      <c r="A171" s="158">
        <v>32</v>
      </c>
      <c r="B171" s="158" t="s">
        <v>42</v>
      </c>
      <c r="C171" s="124">
        <v>796.1</v>
      </c>
      <c r="D171" s="124">
        <v>0</v>
      </c>
      <c r="E171" s="124">
        <v>0</v>
      </c>
    </row>
    <row r="172" spans="1:9" x14ac:dyDescent="0.25">
      <c r="A172" s="67">
        <v>7</v>
      </c>
      <c r="B172" s="68" t="s">
        <v>166</v>
      </c>
      <c r="C172" s="54">
        <f t="shared" ref="C172:E173" si="19">C173</f>
        <v>5840</v>
      </c>
      <c r="D172" s="54">
        <f t="shared" si="19"/>
        <v>5840</v>
      </c>
      <c r="E172" s="54">
        <f t="shared" si="19"/>
        <v>5840</v>
      </c>
    </row>
    <row r="173" spans="1:9" x14ac:dyDescent="0.25">
      <c r="A173" s="140">
        <v>3</v>
      </c>
      <c r="B173" s="139" t="s">
        <v>6</v>
      </c>
      <c r="C173" s="52">
        <f t="shared" si="19"/>
        <v>5840</v>
      </c>
      <c r="D173" s="52">
        <f t="shared" si="19"/>
        <v>5840</v>
      </c>
      <c r="E173" s="52">
        <f t="shared" si="19"/>
        <v>5840</v>
      </c>
    </row>
    <row r="174" spans="1:9" x14ac:dyDescent="0.25">
      <c r="A174" s="141">
        <v>32</v>
      </c>
      <c r="B174" s="141" t="s">
        <v>42</v>
      </c>
      <c r="C174" s="52">
        <v>5840</v>
      </c>
      <c r="D174" s="52">
        <v>5840</v>
      </c>
      <c r="E174" s="52">
        <v>5840</v>
      </c>
    </row>
    <row r="175" spans="1:9" ht="30" customHeight="1" x14ac:dyDescent="0.25">
      <c r="A175" s="104" t="s">
        <v>90</v>
      </c>
      <c r="B175" s="112" t="s">
        <v>91</v>
      </c>
      <c r="C175" s="57">
        <f t="shared" ref="C175:E177" si="20">C176</f>
        <v>7963.3</v>
      </c>
      <c r="D175" s="57">
        <f t="shared" si="20"/>
        <v>7963.3</v>
      </c>
      <c r="E175" s="57">
        <f t="shared" si="20"/>
        <v>7963.3</v>
      </c>
      <c r="H175" s="37"/>
      <c r="I175" s="37"/>
    </row>
    <row r="176" spans="1:9" x14ac:dyDescent="0.25">
      <c r="A176" s="114">
        <v>1</v>
      </c>
      <c r="B176" s="110" t="s">
        <v>33</v>
      </c>
      <c r="C176" s="54">
        <f t="shared" si="20"/>
        <v>7963.3</v>
      </c>
      <c r="D176" s="54">
        <f t="shared" si="20"/>
        <v>7963.3</v>
      </c>
      <c r="E176" s="54">
        <f t="shared" si="20"/>
        <v>7963.3</v>
      </c>
    </row>
    <row r="177" spans="1:9" x14ac:dyDescent="0.25">
      <c r="A177" s="140">
        <v>3</v>
      </c>
      <c r="B177" s="139" t="s">
        <v>6</v>
      </c>
      <c r="C177" s="52">
        <f t="shared" si="20"/>
        <v>7963.3</v>
      </c>
      <c r="D177" s="52">
        <f t="shared" si="20"/>
        <v>7963.3</v>
      </c>
      <c r="E177" s="52">
        <f t="shared" si="20"/>
        <v>7963.3</v>
      </c>
    </row>
    <row r="178" spans="1:9" x14ac:dyDescent="0.25">
      <c r="A178" s="141">
        <v>32</v>
      </c>
      <c r="B178" s="141" t="s">
        <v>42</v>
      </c>
      <c r="C178" s="52">
        <v>7963.3</v>
      </c>
      <c r="D178" s="52">
        <v>7963.3</v>
      </c>
      <c r="E178" s="52">
        <v>7963.3</v>
      </c>
    </row>
    <row r="179" spans="1:9" x14ac:dyDescent="0.25">
      <c r="A179" s="1"/>
      <c r="B179" s="1"/>
      <c r="C179" s="66"/>
      <c r="D179" s="66"/>
      <c r="E179" s="66"/>
    </row>
    <row r="180" spans="1:9" ht="45" customHeight="1" x14ac:dyDescent="0.25">
      <c r="A180" s="95" t="s">
        <v>92</v>
      </c>
      <c r="B180" s="95" t="s">
        <v>93</v>
      </c>
      <c r="C180" s="55">
        <f>C181+C185+C190+C194+C204+C211+C222+C226+C230+C237+C241+C248+C252+C256</f>
        <v>361746.69999999995</v>
      </c>
      <c r="D180" s="55">
        <f>D181+D185+D190+D194+D204+D211+D222+D226+D230+D237+D241+D248+D252+D256</f>
        <v>361746.69999999995</v>
      </c>
      <c r="E180" s="55">
        <f>E181+E185+E190+E194+E204+E211+E222+E226+E230+E237+E241+E248+E252+E256</f>
        <v>271746.7</v>
      </c>
    </row>
    <row r="181" spans="1:9" ht="30" customHeight="1" x14ac:dyDescent="0.25">
      <c r="A181" s="112" t="s">
        <v>188</v>
      </c>
      <c r="B181" s="112" t="s">
        <v>189</v>
      </c>
      <c r="C181" s="57">
        <f t="shared" ref="C181:E183" si="21">C182</f>
        <v>7969.4</v>
      </c>
      <c r="D181" s="57">
        <f t="shared" si="21"/>
        <v>7969.4</v>
      </c>
      <c r="E181" s="57">
        <f t="shared" si="21"/>
        <v>7969.4</v>
      </c>
      <c r="H181" s="37"/>
      <c r="I181" s="37"/>
    </row>
    <row r="182" spans="1:9" ht="15" customHeight="1" x14ac:dyDescent="0.25">
      <c r="A182" s="115">
        <v>4</v>
      </c>
      <c r="B182" s="120" t="s">
        <v>30</v>
      </c>
      <c r="C182" s="54">
        <f t="shared" si="21"/>
        <v>7969.4</v>
      </c>
      <c r="D182" s="54">
        <f t="shared" si="21"/>
        <v>7969.4</v>
      </c>
      <c r="E182" s="54">
        <f t="shared" si="21"/>
        <v>7969.4</v>
      </c>
    </row>
    <row r="183" spans="1:9" ht="15" customHeight="1" x14ac:dyDescent="0.25">
      <c r="A183" s="142">
        <v>3</v>
      </c>
      <c r="B183" s="142" t="s">
        <v>6</v>
      </c>
      <c r="C183" s="52">
        <f t="shared" si="21"/>
        <v>7969.4</v>
      </c>
      <c r="D183" s="52">
        <f t="shared" si="21"/>
        <v>7969.4</v>
      </c>
      <c r="E183" s="52">
        <f t="shared" si="21"/>
        <v>7969.4</v>
      </c>
    </row>
    <row r="184" spans="1:9" ht="15" customHeight="1" x14ac:dyDescent="0.25">
      <c r="A184" s="142">
        <v>38</v>
      </c>
      <c r="B184" s="142" t="s">
        <v>173</v>
      </c>
      <c r="C184" s="52">
        <v>7969.4</v>
      </c>
      <c r="D184" s="52">
        <v>7969.4</v>
      </c>
      <c r="E184" s="52">
        <v>7969.4</v>
      </c>
    </row>
    <row r="185" spans="1:9" ht="30" customHeight="1" x14ac:dyDescent="0.25">
      <c r="A185" s="104" t="s">
        <v>94</v>
      </c>
      <c r="B185" s="113" t="s">
        <v>95</v>
      </c>
      <c r="C185" s="57">
        <f t="shared" ref="C185:E186" si="22">C186</f>
        <v>12679.5</v>
      </c>
      <c r="D185" s="57">
        <f t="shared" si="22"/>
        <v>12679.5</v>
      </c>
      <c r="E185" s="57">
        <f>E186</f>
        <v>12679.5</v>
      </c>
      <c r="H185" s="37"/>
      <c r="I185" s="37"/>
    </row>
    <row r="186" spans="1:9" x14ac:dyDescent="0.25">
      <c r="A186" s="114">
        <v>1</v>
      </c>
      <c r="B186" s="110" t="s">
        <v>33</v>
      </c>
      <c r="C186" s="54">
        <f t="shared" si="22"/>
        <v>12679.5</v>
      </c>
      <c r="D186" s="54">
        <f t="shared" si="22"/>
        <v>12679.5</v>
      </c>
      <c r="E186" s="54">
        <f t="shared" si="22"/>
        <v>12679.5</v>
      </c>
    </row>
    <row r="187" spans="1:9" x14ac:dyDescent="0.25">
      <c r="A187" s="140">
        <v>3</v>
      </c>
      <c r="B187" s="139" t="s">
        <v>6</v>
      </c>
      <c r="C187" s="52">
        <f>C188+C189</f>
        <v>12679.5</v>
      </c>
      <c r="D187" s="52">
        <f>D188+D189</f>
        <v>12679.5</v>
      </c>
      <c r="E187" s="52">
        <f>E188+E189</f>
        <v>12679.5</v>
      </c>
    </row>
    <row r="188" spans="1:9" x14ac:dyDescent="0.25">
      <c r="A188" s="141">
        <v>32</v>
      </c>
      <c r="B188" s="141" t="s">
        <v>42</v>
      </c>
      <c r="C188" s="52">
        <v>2919.8</v>
      </c>
      <c r="D188" s="52">
        <v>2919.8</v>
      </c>
      <c r="E188" s="52">
        <v>2919.8</v>
      </c>
    </row>
    <row r="189" spans="1:9" x14ac:dyDescent="0.25">
      <c r="A189" s="142">
        <v>38</v>
      </c>
      <c r="B189" s="142" t="s">
        <v>173</v>
      </c>
      <c r="C189" s="52">
        <v>9759.7000000000007</v>
      </c>
      <c r="D189" s="52">
        <v>9759.7000000000007</v>
      </c>
      <c r="E189" s="52">
        <v>9759.7000000000007</v>
      </c>
    </row>
    <row r="190" spans="1:9" ht="30" customHeight="1" x14ac:dyDescent="0.25">
      <c r="A190" s="104" t="s">
        <v>117</v>
      </c>
      <c r="B190" s="113" t="s">
        <v>96</v>
      </c>
      <c r="C190" s="57">
        <f t="shared" ref="C190:E192" si="23">C191</f>
        <v>8494.2999999999993</v>
      </c>
      <c r="D190" s="57">
        <f t="shared" si="23"/>
        <v>8494.2999999999993</v>
      </c>
      <c r="E190" s="57">
        <f t="shared" si="23"/>
        <v>8494.2999999999993</v>
      </c>
      <c r="H190" s="37"/>
      <c r="I190" s="37"/>
    </row>
    <row r="191" spans="1:9" x14ac:dyDescent="0.25">
      <c r="A191" s="114">
        <v>1</v>
      </c>
      <c r="B191" s="110" t="s">
        <v>33</v>
      </c>
      <c r="C191" s="54">
        <f t="shared" si="23"/>
        <v>8494.2999999999993</v>
      </c>
      <c r="D191" s="54">
        <f t="shared" si="23"/>
        <v>8494.2999999999993</v>
      </c>
      <c r="E191" s="54">
        <f t="shared" si="23"/>
        <v>8494.2999999999993</v>
      </c>
    </row>
    <row r="192" spans="1:9" x14ac:dyDescent="0.25">
      <c r="A192" s="140">
        <v>3</v>
      </c>
      <c r="B192" s="139" t="s">
        <v>6</v>
      </c>
      <c r="C192" s="52">
        <f t="shared" si="23"/>
        <v>8494.2999999999993</v>
      </c>
      <c r="D192" s="52">
        <f t="shared" si="23"/>
        <v>8494.2999999999993</v>
      </c>
      <c r="E192" s="52">
        <f t="shared" si="23"/>
        <v>8494.2999999999993</v>
      </c>
    </row>
    <row r="193" spans="1:8" x14ac:dyDescent="0.25">
      <c r="A193" s="142">
        <v>38</v>
      </c>
      <c r="B193" s="142" t="s">
        <v>173</v>
      </c>
      <c r="C193" s="52">
        <v>8494.2999999999993</v>
      </c>
      <c r="D193" s="52">
        <v>8494.2999999999993</v>
      </c>
      <c r="E193" s="52">
        <v>8494.2999999999993</v>
      </c>
    </row>
    <row r="194" spans="1:8" ht="30" customHeight="1" x14ac:dyDescent="0.25">
      <c r="A194" s="104" t="s">
        <v>118</v>
      </c>
      <c r="B194" s="113" t="s">
        <v>97</v>
      </c>
      <c r="C194" s="57">
        <f>C195+C198+C201</f>
        <v>103523.9</v>
      </c>
      <c r="D194" s="57">
        <f>D195+D198+D201</f>
        <v>103523.9</v>
      </c>
      <c r="E194" s="57">
        <f>E195+E198+E201</f>
        <v>13523.9</v>
      </c>
    </row>
    <row r="195" spans="1:8" ht="15" customHeight="1" x14ac:dyDescent="0.25">
      <c r="A195" s="114">
        <v>1</v>
      </c>
      <c r="B195" s="110" t="s">
        <v>33</v>
      </c>
      <c r="C195" s="54">
        <f t="shared" ref="C195:E196" si="24">C196</f>
        <v>3981.7</v>
      </c>
      <c r="D195" s="54">
        <f t="shared" si="24"/>
        <v>3981.7</v>
      </c>
      <c r="E195" s="54">
        <f t="shared" si="24"/>
        <v>3981.7</v>
      </c>
    </row>
    <row r="196" spans="1:8" ht="15" customHeight="1" x14ac:dyDescent="0.25">
      <c r="A196" s="140">
        <v>3</v>
      </c>
      <c r="B196" s="139" t="s">
        <v>6</v>
      </c>
      <c r="C196" s="52">
        <f t="shared" si="24"/>
        <v>3981.7</v>
      </c>
      <c r="D196" s="52">
        <f t="shared" si="24"/>
        <v>3981.7</v>
      </c>
      <c r="E196" s="52">
        <f t="shared" si="24"/>
        <v>3981.7</v>
      </c>
      <c r="G196" s="44"/>
      <c r="H196" s="47"/>
    </row>
    <row r="197" spans="1:8" ht="15" customHeight="1" x14ac:dyDescent="0.25">
      <c r="A197" s="142">
        <v>38</v>
      </c>
      <c r="B197" s="142" t="s">
        <v>173</v>
      </c>
      <c r="C197" s="52">
        <v>3981.7</v>
      </c>
      <c r="D197" s="52">
        <v>3981.7</v>
      </c>
      <c r="E197" s="52">
        <v>3981.7</v>
      </c>
      <c r="G197" s="47"/>
      <c r="H197" s="47"/>
    </row>
    <row r="198" spans="1:8" ht="15" customHeight="1" x14ac:dyDescent="0.25">
      <c r="A198" s="115">
        <v>4</v>
      </c>
      <c r="B198" s="120" t="s">
        <v>30</v>
      </c>
      <c r="C198" s="54">
        <f t="shared" ref="C198:E199" si="25">C199</f>
        <v>2654.5</v>
      </c>
      <c r="D198" s="54">
        <f t="shared" si="25"/>
        <v>2654.5</v>
      </c>
      <c r="E198" s="54">
        <f t="shared" si="25"/>
        <v>2654.5</v>
      </c>
    </row>
    <row r="199" spans="1:8" x14ac:dyDescent="0.25">
      <c r="A199" s="51">
        <v>4</v>
      </c>
      <c r="B199" s="51" t="s">
        <v>7</v>
      </c>
      <c r="C199" s="52">
        <f t="shared" si="25"/>
        <v>2654.5</v>
      </c>
      <c r="D199" s="52">
        <f t="shared" si="25"/>
        <v>2654.5</v>
      </c>
      <c r="E199" s="52">
        <f t="shared" si="25"/>
        <v>2654.5</v>
      </c>
    </row>
    <row r="200" spans="1:8" x14ac:dyDescent="0.25">
      <c r="A200" s="51">
        <v>42</v>
      </c>
      <c r="B200" s="51" t="s">
        <v>186</v>
      </c>
      <c r="C200" s="52">
        <v>2654.5</v>
      </c>
      <c r="D200" s="52">
        <v>2654.5</v>
      </c>
      <c r="E200" s="52">
        <v>2654.5</v>
      </c>
    </row>
    <row r="201" spans="1:8" x14ac:dyDescent="0.25">
      <c r="A201" s="67">
        <v>5</v>
      </c>
      <c r="B201" s="68" t="s">
        <v>43</v>
      </c>
      <c r="C201" s="54">
        <f t="shared" ref="C201:E202" si="26">C202</f>
        <v>96887.7</v>
      </c>
      <c r="D201" s="54">
        <f t="shared" si="26"/>
        <v>96887.7</v>
      </c>
      <c r="E201" s="54">
        <f t="shared" si="26"/>
        <v>6887.7</v>
      </c>
    </row>
    <row r="202" spans="1:8" x14ac:dyDescent="0.25">
      <c r="A202" s="51">
        <v>4</v>
      </c>
      <c r="B202" s="51" t="s">
        <v>7</v>
      </c>
      <c r="C202" s="52">
        <f t="shared" si="26"/>
        <v>96887.7</v>
      </c>
      <c r="D202" s="52">
        <f t="shared" si="26"/>
        <v>96887.7</v>
      </c>
      <c r="E202" s="52">
        <f t="shared" si="26"/>
        <v>6887.7</v>
      </c>
    </row>
    <row r="203" spans="1:8" x14ac:dyDescent="0.25">
      <c r="A203" s="51">
        <v>42</v>
      </c>
      <c r="B203" s="51" t="s">
        <v>186</v>
      </c>
      <c r="C203" s="52">
        <v>96887.7</v>
      </c>
      <c r="D203" s="52">
        <v>96887.7</v>
      </c>
      <c r="E203" s="52">
        <v>6887.7</v>
      </c>
    </row>
    <row r="204" spans="1:8" ht="30" customHeight="1" x14ac:dyDescent="0.25">
      <c r="A204" s="104" t="s">
        <v>116</v>
      </c>
      <c r="B204" s="113" t="s">
        <v>98</v>
      </c>
      <c r="C204" s="57">
        <f>C205+C208</f>
        <v>55079.9</v>
      </c>
      <c r="D204" s="57">
        <f>D205+D208</f>
        <v>55079.9</v>
      </c>
      <c r="E204" s="57">
        <f>E205+E208</f>
        <v>55079.9</v>
      </c>
    </row>
    <row r="205" spans="1:8" x14ac:dyDescent="0.25">
      <c r="A205" s="114">
        <v>1</v>
      </c>
      <c r="B205" s="110" t="s">
        <v>33</v>
      </c>
      <c r="C205" s="54">
        <f t="shared" ref="C205:E206" si="27">C206</f>
        <v>6636.1</v>
      </c>
      <c r="D205" s="54">
        <f t="shared" si="27"/>
        <v>6636.1</v>
      </c>
      <c r="E205" s="54">
        <f t="shared" si="27"/>
        <v>6636.1</v>
      </c>
    </row>
    <row r="206" spans="1:8" x14ac:dyDescent="0.25">
      <c r="A206" s="140">
        <v>3</v>
      </c>
      <c r="B206" s="139" t="s">
        <v>6</v>
      </c>
      <c r="C206" s="52">
        <f t="shared" si="27"/>
        <v>6636.1</v>
      </c>
      <c r="D206" s="52">
        <f t="shared" si="27"/>
        <v>6636.1</v>
      </c>
      <c r="E206" s="52">
        <f t="shared" si="27"/>
        <v>6636.1</v>
      </c>
    </row>
    <row r="207" spans="1:8" x14ac:dyDescent="0.25">
      <c r="A207" s="51">
        <v>36</v>
      </c>
      <c r="B207" s="51" t="s">
        <v>171</v>
      </c>
      <c r="C207" s="52">
        <v>6636.1</v>
      </c>
      <c r="D207" s="52">
        <v>6636.1</v>
      </c>
      <c r="E207" s="52">
        <v>6636.1</v>
      </c>
    </row>
    <row r="208" spans="1:8" x14ac:dyDescent="0.25">
      <c r="A208" s="115">
        <v>4</v>
      </c>
      <c r="B208" s="120" t="s">
        <v>30</v>
      </c>
      <c r="C208" s="54">
        <f t="shared" ref="C208:E209" si="28">C209</f>
        <v>48443.8</v>
      </c>
      <c r="D208" s="54">
        <f t="shared" si="28"/>
        <v>48443.8</v>
      </c>
      <c r="E208" s="54">
        <f t="shared" si="28"/>
        <v>48443.8</v>
      </c>
    </row>
    <row r="209" spans="1:8" x14ac:dyDescent="0.25">
      <c r="A209" s="140">
        <v>3</v>
      </c>
      <c r="B209" s="139" t="s">
        <v>6</v>
      </c>
      <c r="C209" s="52">
        <f t="shared" si="28"/>
        <v>48443.8</v>
      </c>
      <c r="D209" s="52">
        <f t="shared" si="28"/>
        <v>48443.8</v>
      </c>
      <c r="E209" s="52">
        <f t="shared" si="28"/>
        <v>48443.8</v>
      </c>
    </row>
    <row r="210" spans="1:8" x14ac:dyDescent="0.25">
      <c r="A210" s="142">
        <v>38</v>
      </c>
      <c r="B210" s="142" t="s">
        <v>173</v>
      </c>
      <c r="C210" s="52">
        <v>48443.8</v>
      </c>
      <c r="D210" s="52">
        <v>48443.8</v>
      </c>
      <c r="E210" s="52">
        <v>48443.8</v>
      </c>
    </row>
    <row r="211" spans="1:8" ht="30" customHeight="1" x14ac:dyDescent="0.25">
      <c r="A211" s="104" t="s">
        <v>119</v>
      </c>
      <c r="B211" s="113" t="s">
        <v>99</v>
      </c>
      <c r="C211" s="57">
        <f>C213+C216+C219</f>
        <v>15926.600000000002</v>
      </c>
      <c r="D211" s="57">
        <f>D212+D219</f>
        <v>15926.600000000002</v>
      </c>
      <c r="E211" s="57">
        <f>E212+E219</f>
        <v>15926.600000000002</v>
      </c>
    </row>
    <row r="212" spans="1:8" x14ac:dyDescent="0.25">
      <c r="A212" s="115">
        <v>4</v>
      </c>
      <c r="B212" s="120" t="s">
        <v>30</v>
      </c>
      <c r="C212" s="54">
        <f>C213</f>
        <v>1327.2</v>
      </c>
      <c r="D212" s="54">
        <f>D213</f>
        <v>14599.400000000001</v>
      </c>
      <c r="E212" s="54">
        <f>E213</f>
        <v>14599.400000000001</v>
      </c>
    </row>
    <row r="213" spans="1:8" x14ac:dyDescent="0.25">
      <c r="A213" s="140">
        <v>3</v>
      </c>
      <c r="B213" s="139" t="s">
        <v>6</v>
      </c>
      <c r="C213" s="52">
        <f>C214+C215</f>
        <v>1327.2</v>
      </c>
      <c r="D213" s="52">
        <f>D214+D215</f>
        <v>14599.400000000001</v>
      </c>
      <c r="E213" s="52">
        <f>E214+E215</f>
        <v>14599.400000000001</v>
      </c>
    </row>
    <row r="214" spans="1:8" x14ac:dyDescent="0.25">
      <c r="A214" s="142">
        <v>38</v>
      </c>
      <c r="B214" s="142" t="s">
        <v>173</v>
      </c>
      <c r="C214" s="52">
        <v>1327.2</v>
      </c>
      <c r="D214" s="52">
        <v>1327.2</v>
      </c>
      <c r="E214" s="52">
        <v>1327.2</v>
      </c>
    </row>
    <row r="215" spans="1:8" x14ac:dyDescent="0.25">
      <c r="A215" s="141">
        <v>32</v>
      </c>
      <c r="B215" s="141" t="s">
        <v>42</v>
      </c>
      <c r="C215" s="52">
        <v>0</v>
      </c>
      <c r="D215" s="52">
        <v>13272.2</v>
      </c>
      <c r="E215" s="52">
        <v>13272.2</v>
      </c>
    </row>
    <row r="216" spans="1:8" x14ac:dyDescent="0.25">
      <c r="A216" s="128">
        <v>97</v>
      </c>
      <c r="B216" s="129" t="s">
        <v>198</v>
      </c>
      <c r="C216" s="130">
        <v>13272.2</v>
      </c>
      <c r="D216" s="130">
        <v>0</v>
      </c>
      <c r="E216" s="130">
        <v>0</v>
      </c>
      <c r="H216" s="37"/>
    </row>
    <row r="217" spans="1:8" x14ac:dyDescent="0.25">
      <c r="A217" s="156">
        <v>3</v>
      </c>
      <c r="B217" s="157" t="s">
        <v>6</v>
      </c>
      <c r="C217" s="124">
        <f>C218</f>
        <v>13272.2</v>
      </c>
      <c r="D217" s="124">
        <v>0</v>
      </c>
      <c r="E217" s="124">
        <v>0</v>
      </c>
    </row>
    <row r="218" spans="1:8" x14ac:dyDescent="0.25">
      <c r="A218" s="158">
        <v>32</v>
      </c>
      <c r="B218" s="158" t="s">
        <v>42</v>
      </c>
      <c r="C218" s="124">
        <v>13272.2</v>
      </c>
      <c r="D218" s="124">
        <v>0</v>
      </c>
      <c r="E218" s="124">
        <v>0</v>
      </c>
    </row>
    <row r="219" spans="1:8" x14ac:dyDescent="0.25">
      <c r="A219" s="67">
        <v>5</v>
      </c>
      <c r="B219" s="68" t="s">
        <v>43</v>
      </c>
      <c r="C219" s="54">
        <f t="shared" ref="C219:E220" si="29">C220</f>
        <v>1327.2</v>
      </c>
      <c r="D219" s="54">
        <f t="shared" si="29"/>
        <v>1327.2</v>
      </c>
      <c r="E219" s="54">
        <f t="shared" si="29"/>
        <v>1327.2</v>
      </c>
    </row>
    <row r="220" spans="1:8" x14ac:dyDescent="0.25">
      <c r="A220" s="140">
        <v>3</v>
      </c>
      <c r="B220" s="139" t="s">
        <v>6</v>
      </c>
      <c r="C220" s="52">
        <f t="shared" si="29"/>
        <v>1327.2</v>
      </c>
      <c r="D220" s="52">
        <f t="shared" si="29"/>
        <v>1327.2</v>
      </c>
      <c r="E220" s="52">
        <f t="shared" si="29"/>
        <v>1327.2</v>
      </c>
    </row>
    <row r="221" spans="1:8" x14ac:dyDescent="0.25">
      <c r="A221" s="142">
        <v>38</v>
      </c>
      <c r="B221" s="142" t="s">
        <v>173</v>
      </c>
      <c r="C221" s="52">
        <v>1327.2</v>
      </c>
      <c r="D221" s="52">
        <v>1327.2</v>
      </c>
      <c r="E221" s="52">
        <v>1327.2</v>
      </c>
    </row>
    <row r="222" spans="1:8" ht="30" customHeight="1" x14ac:dyDescent="0.25">
      <c r="A222" s="104" t="s">
        <v>115</v>
      </c>
      <c r="B222" s="113" t="s">
        <v>100</v>
      </c>
      <c r="C222" s="57">
        <f t="shared" ref="C222:E224" si="30">C223</f>
        <v>11281.4</v>
      </c>
      <c r="D222" s="57">
        <f t="shared" si="30"/>
        <v>11281.4</v>
      </c>
      <c r="E222" s="57">
        <f t="shared" si="30"/>
        <v>11281.4</v>
      </c>
    </row>
    <row r="223" spans="1:8" x14ac:dyDescent="0.25">
      <c r="A223" s="114">
        <v>1</v>
      </c>
      <c r="B223" s="110" t="s">
        <v>33</v>
      </c>
      <c r="C223" s="54">
        <f t="shared" si="30"/>
        <v>11281.4</v>
      </c>
      <c r="D223" s="54">
        <f t="shared" si="30"/>
        <v>11281.4</v>
      </c>
      <c r="E223" s="54">
        <f t="shared" si="30"/>
        <v>11281.4</v>
      </c>
    </row>
    <row r="224" spans="1:8" x14ac:dyDescent="0.25">
      <c r="A224" s="140">
        <v>3</v>
      </c>
      <c r="B224" s="139" t="s">
        <v>6</v>
      </c>
      <c r="C224" s="52">
        <f t="shared" si="30"/>
        <v>11281.4</v>
      </c>
      <c r="D224" s="52">
        <f t="shared" si="30"/>
        <v>11281.4</v>
      </c>
      <c r="E224" s="52">
        <f t="shared" si="30"/>
        <v>11281.4</v>
      </c>
    </row>
    <row r="225" spans="1:5" x14ac:dyDescent="0.25">
      <c r="A225" s="142">
        <v>38</v>
      </c>
      <c r="B225" s="142" t="s">
        <v>173</v>
      </c>
      <c r="C225" s="52">
        <v>11281.4</v>
      </c>
      <c r="D225" s="52">
        <v>11281.4</v>
      </c>
      <c r="E225" s="52">
        <v>11281.4</v>
      </c>
    </row>
    <row r="226" spans="1:5" ht="30" customHeight="1" x14ac:dyDescent="0.25">
      <c r="A226" s="104" t="s">
        <v>114</v>
      </c>
      <c r="B226" s="113" t="s">
        <v>101</v>
      </c>
      <c r="C226" s="57">
        <f t="shared" ref="C226:E228" si="31">C227</f>
        <v>39153.1</v>
      </c>
      <c r="D226" s="57">
        <f t="shared" si="31"/>
        <v>39153.1</v>
      </c>
      <c r="E226" s="57">
        <f t="shared" si="31"/>
        <v>39153.1</v>
      </c>
    </row>
    <row r="227" spans="1:5" x14ac:dyDescent="0.25">
      <c r="A227" s="115">
        <v>4</v>
      </c>
      <c r="B227" s="120" t="s">
        <v>30</v>
      </c>
      <c r="C227" s="54">
        <f t="shared" si="31"/>
        <v>39153.1</v>
      </c>
      <c r="D227" s="54">
        <f t="shared" si="31"/>
        <v>39153.1</v>
      </c>
      <c r="E227" s="54">
        <f t="shared" si="31"/>
        <v>39153.1</v>
      </c>
    </row>
    <row r="228" spans="1:5" x14ac:dyDescent="0.25">
      <c r="A228" s="140">
        <v>3</v>
      </c>
      <c r="B228" s="139" t="s">
        <v>6</v>
      </c>
      <c r="C228" s="52">
        <f t="shared" si="31"/>
        <v>39153.1</v>
      </c>
      <c r="D228" s="52">
        <f t="shared" si="31"/>
        <v>39153.1</v>
      </c>
      <c r="E228" s="52">
        <f t="shared" si="31"/>
        <v>39153.1</v>
      </c>
    </row>
    <row r="229" spans="1:5" x14ac:dyDescent="0.25">
      <c r="A229" s="142">
        <v>38</v>
      </c>
      <c r="B229" s="142" t="s">
        <v>173</v>
      </c>
      <c r="C229" s="52">
        <v>39153.1</v>
      </c>
      <c r="D229" s="52">
        <v>39153.1</v>
      </c>
      <c r="E229" s="52">
        <v>39153.1</v>
      </c>
    </row>
    <row r="230" spans="1:5" ht="30" customHeight="1" x14ac:dyDescent="0.25">
      <c r="A230" s="104" t="s">
        <v>113</v>
      </c>
      <c r="B230" s="113" t="s">
        <v>102</v>
      </c>
      <c r="C230" s="57">
        <f>C231+C234</f>
        <v>18713.599999999999</v>
      </c>
      <c r="D230" s="57">
        <f>D231+D234</f>
        <v>18713.599999999999</v>
      </c>
      <c r="E230" s="57">
        <f>E231+E234</f>
        <v>18713.599999999999</v>
      </c>
    </row>
    <row r="231" spans="1:5" x14ac:dyDescent="0.25">
      <c r="A231" s="115">
        <v>4</v>
      </c>
      <c r="B231" s="120" t="s">
        <v>30</v>
      </c>
      <c r="C231" s="54">
        <v>13404.7</v>
      </c>
      <c r="D231" s="54">
        <v>13404.7</v>
      </c>
      <c r="E231" s="54">
        <v>13404.7</v>
      </c>
    </row>
    <row r="232" spans="1:5" x14ac:dyDescent="0.25">
      <c r="A232" s="140">
        <v>3</v>
      </c>
      <c r="B232" s="139" t="s">
        <v>6</v>
      </c>
      <c r="C232" s="52">
        <f>C233</f>
        <v>13404.7</v>
      </c>
      <c r="D232" s="52">
        <f>D233</f>
        <v>13404.7</v>
      </c>
      <c r="E232" s="52">
        <f>E233</f>
        <v>13404.7</v>
      </c>
    </row>
    <row r="233" spans="1:5" x14ac:dyDescent="0.25">
      <c r="A233" s="142">
        <v>38</v>
      </c>
      <c r="B233" s="142" t="s">
        <v>173</v>
      </c>
      <c r="C233" s="52">
        <v>13404.7</v>
      </c>
      <c r="D233" s="52">
        <v>13404.7</v>
      </c>
      <c r="E233" s="52">
        <v>13404.7</v>
      </c>
    </row>
    <row r="234" spans="1:5" x14ac:dyDescent="0.25">
      <c r="A234" s="114">
        <v>1</v>
      </c>
      <c r="B234" s="110" t="s">
        <v>33</v>
      </c>
      <c r="C234" s="54">
        <f t="shared" ref="C234:E235" si="32">C235</f>
        <v>5308.9</v>
      </c>
      <c r="D234" s="54">
        <f t="shared" si="32"/>
        <v>5308.9</v>
      </c>
      <c r="E234" s="54">
        <f t="shared" si="32"/>
        <v>5308.9</v>
      </c>
    </row>
    <row r="235" spans="1:5" x14ac:dyDescent="0.25">
      <c r="A235" s="51">
        <v>4</v>
      </c>
      <c r="B235" s="51" t="s">
        <v>7</v>
      </c>
      <c r="C235" s="52">
        <f t="shared" si="32"/>
        <v>5308.9</v>
      </c>
      <c r="D235" s="52">
        <f t="shared" si="32"/>
        <v>5308.9</v>
      </c>
      <c r="E235" s="52">
        <f t="shared" si="32"/>
        <v>5308.9</v>
      </c>
    </row>
    <row r="236" spans="1:5" x14ac:dyDescent="0.25">
      <c r="A236" s="51">
        <v>42</v>
      </c>
      <c r="B236" s="51" t="s">
        <v>186</v>
      </c>
      <c r="C236" s="52">
        <v>5308.9</v>
      </c>
      <c r="D236" s="52">
        <v>5308.9</v>
      </c>
      <c r="E236" s="52">
        <v>5308.9</v>
      </c>
    </row>
    <row r="237" spans="1:5" ht="30" customHeight="1" x14ac:dyDescent="0.25">
      <c r="A237" s="104" t="s">
        <v>112</v>
      </c>
      <c r="B237" s="112" t="s">
        <v>103</v>
      </c>
      <c r="C237" s="57">
        <f t="shared" ref="C237:E239" si="33">C238</f>
        <v>3981.6</v>
      </c>
      <c r="D237" s="57">
        <f t="shared" si="33"/>
        <v>3981.6</v>
      </c>
      <c r="E237" s="57">
        <f t="shared" si="33"/>
        <v>3981.6</v>
      </c>
    </row>
    <row r="238" spans="1:5" x14ac:dyDescent="0.25">
      <c r="A238" s="115">
        <v>4</v>
      </c>
      <c r="B238" s="120" t="s">
        <v>30</v>
      </c>
      <c r="C238" s="54">
        <f t="shared" si="33"/>
        <v>3981.6</v>
      </c>
      <c r="D238" s="54">
        <f t="shared" si="33"/>
        <v>3981.6</v>
      </c>
      <c r="E238" s="54">
        <f t="shared" si="33"/>
        <v>3981.6</v>
      </c>
    </row>
    <row r="239" spans="1:5" x14ac:dyDescent="0.25">
      <c r="A239" s="140">
        <v>3</v>
      </c>
      <c r="B239" s="139" t="s">
        <v>6</v>
      </c>
      <c r="C239" s="52">
        <f t="shared" si="33"/>
        <v>3981.6</v>
      </c>
      <c r="D239" s="52">
        <f t="shared" si="33"/>
        <v>3981.6</v>
      </c>
      <c r="E239" s="52">
        <f t="shared" si="33"/>
        <v>3981.6</v>
      </c>
    </row>
    <row r="240" spans="1:5" x14ac:dyDescent="0.25">
      <c r="A240" s="51">
        <v>35</v>
      </c>
      <c r="B240" s="51" t="s">
        <v>170</v>
      </c>
      <c r="C240" s="52">
        <v>3981.6</v>
      </c>
      <c r="D240" s="52">
        <v>3981.6</v>
      </c>
      <c r="E240" s="52">
        <v>3981.6</v>
      </c>
    </row>
    <row r="241" spans="1:8" ht="30" customHeight="1" x14ac:dyDescent="0.25">
      <c r="A241" s="104" t="s">
        <v>111</v>
      </c>
      <c r="B241" s="112" t="s">
        <v>104</v>
      </c>
      <c r="C241" s="57">
        <f>C242+C245</f>
        <v>42471.6</v>
      </c>
      <c r="D241" s="57">
        <f>D242+D245</f>
        <v>42471.6</v>
      </c>
      <c r="E241" s="57">
        <f>E242+E245</f>
        <v>42471.6</v>
      </c>
    </row>
    <row r="242" spans="1:8" x14ac:dyDescent="0.25">
      <c r="A242" s="115">
        <v>4</v>
      </c>
      <c r="B242" s="120" t="s">
        <v>30</v>
      </c>
      <c r="C242" s="54">
        <f>C244</f>
        <v>33181</v>
      </c>
      <c r="D242" s="54">
        <f>D244</f>
        <v>33181</v>
      </c>
      <c r="E242" s="54">
        <f>E244</f>
        <v>33181</v>
      </c>
    </row>
    <row r="243" spans="1:8" x14ac:dyDescent="0.25">
      <c r="A243" s="161">
        <v>3</v>
      </c>
      <c r="B243" s="162" t="s">
        <v>191</v>
      </c>
      <c r="C243" s="52">
        <f>C244</f>
        <v>33181</v>
      </c>
      <c r="D243" s="52">
        <f>D244</f>
        <v>33181</v>
      </c>
      <c r="E243" s="52">
        <f>E244</f>
        <v>33181</v>
      </c>
    </row>
    <row r="244" spans="1:8" x14ac:dyDescent="0.25">
      <c r="A244" s="142">
        <v>38</v>
      </c>
      <c r="B244" s="142" t="s">
        <v>173</v>
      </c>
      <c r="C244" s="52">
        <v>33181</v>
      </c>
      <c r="D244" s="52">
        <v>33181</v>
      </c>
      <c r="E244" s="52">
        <v>33181</v>
      </c>
    </row>
    <row r="245" spans="1:8" x14ac:dyDescent="0.25">
      <c r="A245" s="67">
        <v>7</v>
      </c>
      <c r="B245" s="68" t="s">
        <v>166</v>
      </c>
      <c r="C245" s="54">
        <f>C247</f>
        <v>9290.6</v>
      </c>
      <c r="D245" s="54">
        <f>D247</f>
        <v>9290.6</v>
      </c>
      <c r="E245" s="54">
        <f>E247</f>
        <v>9290.6</v>
      </c>
    </row>
    <row r="246" spans="1:8" x14ac:dyDescent="0.25">
      <c r="A246" s="51">
        <v>4</v>
      </c>
      <c r="B246" s="51" t="s">
        <v>7</v>
      </c>
      <c r="C246" s="52">
        <f>C247</f>
        <v>9290.6</v>
      </c>
      <c r="D246" s="52">
        <f>D247</f>
        <v>9290.6</v>
      </c>
      <c r="E246" s="52">
        <f>E247</f>
        <v>9290.6</v>
      </c>
    </row>
    <row r="247" spans="1:8" x14ac:dyDescent="0.25">
      <c r="A247" s="51">
        <v>42</v>
      </c>
      <c r="B247" s="51" t="s">
        <v>186</v>
      </c>
      <c r="C247" s="52">
        <v>9290.6</v>
      </c>
      <c r="D247" s="52">
        <v>9290.6</v>
      </c>
      <c r="E247" s="52">
        <v>9290.6</v>
      </c>
    </row>
    <row r="248" spans="1:8" ht="30" customHeight="1" x14ac:dyDescent="0.25">
      <c r="A248" s="104" t="s">
        <v>110</v>
      </c>
      <c r="B248" s="113" t="s">
        <v>105</v>
      </c>
      <c r="C248" s="57">
        <f t="shared" ref="C248:E250" si="34">C249</f>
        <v>3318.1</v>
      </c>
      <c r="D248" s="57">
        <f t="shared" si="34"/>
        <v>3318.1</v>
      </c>
      <c r="E248" s="57">
        <f t="shared" si="34"/>
        <v>3318.1</v>
      </c>
    </row>
    <row r="249" spans="1:8" x14ac:dyDescent="0.25">
      <c r="A249" s="115">
        <v>4</v>
      </c>
      <c r="B249" s="120" t="s">
        <v>30</v>
      </c>
      <c r="C249" s="54">
        <f t="shared" si="34"/>
        <v>3318.1</v>
      </c>
      <c r="D249" s="54">
        <f t="shared" si="34"/>
        <v>3318.1</v>
      </c>
      <c r="E249" s="54">
        <f t="shared" si="34"/>
        <v>3318.1</v>
      </c>
    </row>
    <row r="250" spans="1:8" x14ac:dyDescent="0.25">
      <c r="A250" s="140">
        <v>3</v>
      </c>
      <c r="B250" s="139" t="s">
        <v>6</v>
      </c>
      <c r="C250" s="52">
        <f t="shared" si="34"/>
        <v>3318.1</v>
      </c>
      <c r="D250" s="52">
        <f t="shared" si="34"/>
        <v>3318.1</v>
      </c>
      <c r="E250" s="52">
        <f t="shared" si="34"/>
        <v>3318.1</v>
      </c>
    </row>
    <row r="251" spans="1:8" x14ac:dyDescent="0.25">
      <c r="A251" s="142">
        <v>38</v>
      </c>
      <c r="B251" s="142" t="s">
        <v>173</v>
      </c>
      <c r="C251" s="52">
        <v>3318.1</v>
      </c>
      <c r="D251" s="52">
        <v>3318.1</v>
      </c>
      <c r="E251" s="52">
        <v>3318.1</v>
      </c>
    </row>
    <row r="252" spans="1:8" ht="30" customHeight="1" x14ac:dyDescent="0.25">
      <c r="A252" s="104" t="s">
        <v>109</v>
      </c>
      <c r="B252" s="113" t="s">
        <v>106</v>
      </c>
      <c r="C252" s="57">
        <f t="shared" ref="C252:E254" si="35">C253</f>
        <v>16590.3</v>
      </c>
      <c r="D252" s="57">
        <f t="shared" si="35"/>
        <v>16590.3</v>
      </c>
      <c r="E252" s="57">
        <f t="shared" si="35"/>
        <v>16590.3</v>
      </c>
    </row>
    <row r="253" spans="1:8" x14ac:dyDescent="0.25">
      <c r="A253" s="114">
        <v>1</v>
      </c>
      <c r="B253" s="110" t="s">
        <v>33</v>
      </c>
      <c r="C253" s="54">
        <f t="shared" si="35"/>
        <v>16590.3</v>
      </c>
      <c r="D253" s="54">
        <f t="shared" si="35"/>
        <v>16590.3</v>
      </c>
      <c r="E253" s="54">
        <f t="shared" si="35"/>
        <v>16590.3</v>
      </c>
    </row>
    <row r="254" spans="1:8" x14ac:dyDescent="0.25">
      <c r="A254" s="140">
        <v>3</v>
      </c>
      <c r="B254" s="139" t="s">
        <v>6</v>
      </c>
      <c r="C254" s="52">
        <f t="shared" si="35"/>
        <v>16590.3</v>
      </c>
      <c r="D254" s="52">
        <f t="shared" si="35"/>
        <v>16590.3</v>
      </c>
      <c r="E254" s="52">
        <f t="shared" si="35"/>
        <v>16590.3</v>
      </c>
    </row>
    <row r="255" spans="1:8" x14ac:dyDescent="0.25">
      <c r="A255" s="51">
        <v>37</v>
      </c>
      <c r="B255" s="51" t="s">
        <v>172</v>
      </c>
      <c r="C255" s="52">
        <v>16590.3</v>
      </c>
      <c r="D255" s="52">
        <v>16590.3</v>
      </c>
      <c r="E255" s="52">
        <v>16590.3</v>
      </c>
      <c r="G255" s="47"/>
      <c r="H255" s="47"/>
    </row>
    <row r="256" spans="1:8" ht="30" customHeight="1" x14ac:dyDescent="0.25">
      <c r="A256" s="104" t="s">
        <v>108</v>
      </c>
      <c r="B256" s="113" t="s">
        <v>107</v>
      </c>
      <c r="C256" s="57">
        <f t="shared" ref="C256:E258" si="36">C257</f>
        <v>22563.4</v>
      </c>
      <c r="D256" s="57">
        <f t="shared" si="36"/>
        <v>22563.4</v>
      </c>
      <c r="E256" s="57">
        <f t="shared" si="36"/>
        <v>22563.4</v>
      </c>
      <c r="G256" s="44"/>
      <c r="H256" s="44"/>
    </row>
    <row r="257" spans="1:9" x14ac:dyDescent="0.25">
      <c r="A257" s="114">
        <v>1</v>
      </c>
      <c r="B257" s="110" t="s">
        <v>33</v>
      </c>
      <c r="C257" s="54">
        <f t="shared" si="36"/>
        <v>22563.4</v>
      </c>
      <c r="D257" s="54">
        <f t="shared" si="36"/>
        <v>22563.4</v>
      </c>
      <c r="E257" s="54">
        <f t="shared" si="36"/>
        <v>22563.4</v>
      </c>
      <c r="G257" s="44"/>
      <c r="H257" s="47"/>
    </row>
    <row r="258" spans="1:9" x14ac:dyDescent="0.25">
      <c r="A258" s="140">
        <v>3</v>
      </c>
      <c r="B258" s="139" t="s">
        <v>6</v>
      </c>
      <c r="C258" s="52">
        <f t="shared" si="36"/>
        <v>22563.4</v>
      </c>
      <c r="D258" s="52">
        <f t="shared" si="36"/>
        <v>22563.4</v>
      </c>
      <c r="E258" s="52">
        <f t="shared" si="36"/>
        <v>22563.4</v>
      </c>
      <c r="G258" s="44"/>
      <c r="H258" s="47"/>
    </row>
    <row r="259" spans="1:9" x14ac:dyDescent="0.25">
      <c r="A259" s="51">
        <v>37</v>
      </c>
      <c r="B259" s="51" t="s">
        <v>172</v>
      </c>
      <c r="C259" s="52">
        <v>22563.4</v>
      </c>
      <c r="D259" s="52">
        <v>22563.4</v>
      </c>
      <c r="E259" s="52">
        <v>22563.4</v>
      </c>
      <c r="G259" s="47"/>
      <c r="H259" s="47"/>
    </row>
    <row r="260" spans="1:9" x14ac:dyDescent="0.25">
      <c r="A260" s="71"/>
      <c r="B260" s="71"/>
      <c r="C260" s="70"/>
      <c r="D260" s="70"/>
      <c r="E260" s="70"/>
    </row>
    <row r="261" spans="1:9" ht="20.100000000000001" customHeight="1" x14ac:dyDescent="0.25">
      <c r="A261" s="178"/>
      <c r="B261" s="179"/>
      <c r="C261" s="179"/>
      <c r="D261" s="179"/>
      <c r="E261" s="180"/>
    </row>
    <row r="262" spans="1:9" ht="36" customHeight="1" x14ac:dyDescent="0.25">
      <c r="A262" s="78" t="s">
        <v>120</v>
      </c>
      <c r="B262" s="79" t="s">
        <v>121</v>
      </c>
      <c r="C262" s="97">
        <f>C264</f>
        <v>289143.57</v>
      </c>
      <c r="D262" s="97">
        <f>D264</f>
        <v>299635.3075</v>
      </c>
      <c r="E262" s="97">
        <f>E264</f>
        <v>310651.63187500002</v>
      </c>
      <c r="I262" s="37"/>
    </row>
    <row r="263" spans="1:9" x14ac:dyDescent="0.25">
      <c r="A263" s="1"/>
      <c r="B263" s="1"/>
      <c r="C263" s="1"/>
      <c r="D263" s="1"/>
      <c r="E263" s="1"/>
    </row>
    <row r="264" spans="1:9" ht="31.5" customHeight="1" x14ac:dyDescent="0.25">
      <c r="A264" s="95" t="s">
        <v>122</v>
      </c>
      <c r="B264" s="96" t="s">
        <v>123</v>
      </c>
      <c r="C264" s="55">
        <f>C265+C277+C285</f>
        <v>289143.57</v>
      </c>
      <c r="D264" s="55">
        <f>D265+D277+D285</f>
        <v>299635.3075</v>
      </c>
      <c r="E264" s="55">
        <f>E265+E277+E285</f>
        <v>310651.63187500002</v>
      </c>
    </row>
    <row r="265" spans="1:9" ht="30" customHeight="1" x14ac:dyDescent="0.25">
      <c r="A265" s="104" t="s">
        <v>125</v>
      </c>
      <c r="B265" s="113" t="s">
        <v>126</v>
      </c>
      <c r="C265" s="57">
        <f>C266+C270+C273</f>
        <v>229444.1</v>
      </c>
      <c r="D265" s="57">
        <f>D266+D270+D273</f>
        <v>239935.83750000002</v>
      </c>
      <c r="E265" s="57">
        <f>E266+E270+E273</f>
        <v>250952.16187500002</v>
      </c>
    </row>
    <row r="266" spans="1:9" x14ac:dyDescent="0.25">
      <c r="A266" s="114">
        <v>1</v>
      </c>
      <c r="B266" s="110" t="s">
        <v>33</v>
      </c>
      <c r="C266" s="54">
        <f>C267</f>
        <v>209834.75</v>
      </c>
      <c r="D266" s="54">
        <f>D267</f>
        <v>220326.48750000002</v>
      </c>
      <c r="E266" s="54">
        <f>E267</f>
        <v>231342.81187500001</v>
      </c>
    </row>
    <row r="267" spans="1:9" x14ac:dyDescent="0.25">
      <c r="A267" s="140">
        <v>3</v>
      </c>
      <c r="B267" s="139" t="s">
        <v>6</v>
      </c>
      <c r="C267" s="52">
        <f>SUM(C268:C269)</f>
        <v>209834.75</v>
      </c>
      <c r="D267" s="52">
        <f>SUM(D268:D269)</f>
        <v>220326.48750000002</v>
      </c>
      <c r="E267" s="52">
        <f>SUM(E268:E269)</f>
        <v>231342.81187500001</v>
      </c>
    </row>
    <row r="268" spans="1:9" x14ac:dyDescent="0.25">
      <c r="A268" s="140">
        <v>31</v>
      </c>
      <c r="B268" s="139" t="s">
        <v>190</v>
      </c>
      <c r="C268" s="52">
        <v>205056.73</v>
      </c>
      <c r="D268" s="52">
        <f>C268+(C268*5%)</f>
        <v>215309.56650000002</v>
      </c>
      <c r="E268" s="52">
        <f>D268+(D268*5%)</f>
        <v>226075.04482500002</v>
      </c>
    </row>
    <row r="269" spans="1:9" x14ac:dyDescent="0.25">
      <c r="A269" s="140">
        <v>32</v>
      </c>
      <c r="B269" s="139" t="s">
        <v>42</v>
      </c>
      <c r="C269" s="52">
        <v>4778.0200000000004</v>
      </c>
      <c r="D269" s="52">
        <f>C269+(C269*5%)</f>
        <v>5016.9210000000003</v>
      </c>
      <c r="E269" s="52">
        <f>D269+(D269*5%)</f>
        <v>5267.7670500000004</v>
      </c>
    </row>
    <row r="270" spans="1:9" x14ac:dyDescent="0.25">
      <c r="A270" s="115">
        <v>3</v>
      </c>
      <c r="B270" s="120" t="s">
        <v>31</v>
      </c>
      <c r="C270" s="54">
        <f t="shared" ref="C270:E271" si="37">C271</f>
        <v>796.37</v>
      </c>
      <c r="D270" s="54">
        <f t="shared" si="37"/>
        <v>796.37</v>
      </c>
      <c r="E270" s="54">
        <f t="shared" si="37"/>
        <v>796.37</v>
      </c>
    </row>
    <row r="271" spans="1:9" x14ac:dyDescent="0.25">
      <c r="A271" s="140">
        <v>3</v>
      </c>
      <c r="B271" s="139" t="s">
        <v>6</v>
      </c>
      <c r="C271" s="52">
        <f t="shared" si="37"/>
        <v>796.37</v>
      </c>
      <c r="D271" s="52">
        <f t="shared" si="37"/>
        <v>796.37</v>
      </c>
      <c r="E271" s="52">
        <f t="shared" si="37"/>
        <v>796.37</v>
      </c>
    </row>
    <row r="272" spans="1:9" x14ac:dyDescent="0.25">
      <c r="A272" s="140">
        <v>32</v>
      </c>
      <c r="B272" s="139" t="s">
        <v>42</v>
      </c>
      <c r="C272" s="52">
        <v>796.37</v>
      </c>
      <c r="D272" s="52">
        <v>796.37</v>
      </c>
      <c r="E272" s="52">
        <v>796.37</v>
      </c>
    </row>
    <row r="273" spans="1:5" x14ac:dyDescent="0.25">
      <c r="A273" s="115">
        <v>4</v>
      </c>
      <c r="B273" s="120" t="s">
        <v>30</v>
      </c>
      <c r="C273" s="54">
        <f>C274</f>
        <v>18812.98</v>
      </c>
      <c r="D273" s="54">
        <f>D274</f>
        <v>18812.98</v>
      </c>
      <c r="E273" s="54">
        <f>E274</f>
        <v>18812.98</v>
      </c>
    </row>
    <row r="274" spans="1:5" x14ac:dyDescent="0.25">
      <c r="A274" s="140">
        <v>3</v>
      </c>
      <c r="B274" s="139" t="s">
        <v>6</v>
      </c>
      <c r="C274" s="52">
        <f>C275+C276</f>
        <v>18812.98</v>
      </c>
      <c r="D274" s="52">
        <f>D275+D276</f>
        <v>18812.98</v>
      </c>
      <c r="E274" s="52">
        <f>E275+E276</f>
        <v>18812.98</v>
      </c>
    </row>
    <row r="275" spans="1:5" x14ac:dyDescent="0.25">
      <c r="A275" s="140">
        <v>32</v>
      </c>
      <c r="B275" s="139" t="s">
        <v>42</v>
      </c>
      <c r="C275" s="52">
        <v>18242.27</v>
      </c>
      <c r="D275" s="52">
        <v>18242.27</v>
      </c>
      <c r="E275" s="52">
        <v>18242.27</v>
      </c>
    </row>
    <row r="276" spans="1:5" x14ac:dyDescent="0.25">
      <c r="A276" s="51">
        <v>34</v>
      </c>
      <c r="B276" s="51" t="s">
        <v>44</v>
      </c>
      <c r="C276" s="51">
        <v>570.71</v>
      </c>
      <c r="D276" s="51">
        <v>570.71</v>
      </c>
      <c r="E276" s="51">
        <v>570.71</v>
      </c>
    </row>
    <row r="277" spans="1:5" ht="30" customHeight="1" x14ac:dyDescent="0.25">
      <c r="A277" s="104" t="s">
        <v>124</v>
      </c>
      <c r="B277" s="112" t="s">
        <v>127</v>
      </c>
      <c r="C277" s="57">
        <f>C279+C281</f>
        <v>37070.240000000005</v>
      </c>
      <c r="D277" s="57">
        <f>D279+D281</f>
        <v>37070.240000000005</v>
      </c>
      <c r="E277" s="57">
        <f>E279+E281</f>
        <v>37070.240000000005</v>
      </c>
    </row>
    <row r="278" spans="1:5" x14ac:dyDescent="0.25">
      <c r="A278" s="114">
        <v>1</v>
      </c>
      <c r="B278" s="110" t="s">
        <v>33</v>
      </c>
      <c r="C278" s="54">
        <f t="shared" ref="C278:E279" si="38">C279</f>
        <v>10485.11</v>
      </c>
      <c r="D278" s="54">
        <f t="shared" si="38"/>
        <v>10485.11</v>
      </c>
      <c r="E278" s="54">
        <f t="shared" si="38"/>
        <v>10485.11</v>
      </c>
    </row>
    <row r="279" spans="1:5" x14ac:dyDescent="0.25">
      <c r="A279" s="140">
        <v>3</v>
      </c>
      <c r="B279" s="139" t="s">
        <v>6</v>
      </c>
      <c r="C279" s="52">
        <f t="shared" si="38"/>
        <v>10485.11</v>
      </c>
      <c r="D279" s="52">
        <f t="shared" si="38"/>
        <v>10485.11</v>
      </c>
      <c r="E279" s="52">
        <f t="shared" si="38"/>
        <v>10485.11</v>
      </c>
    </row>
    <row r="280" spans="1:5" x14ac:dyDescent="0.25">
      <c r="A280" s="140">
        <v>32</v>
      </c>
      <c r="B280" s="139" t="s">
        <v>42</v>
      </c>
      <c r="C280" s="52">
        <v>10485.11</v>
      </c>
      <c r="D280" s="52">
        <v>10485.11</v>
      </c>
      <c r="E280" s="52">
        <v>10485.11</v>
      </c>
    </row>
    <row r="281" spans="1:5" x14ac:dyDescent="0.25">
      <c r="A281" s="115">
        <v>4</v>
      </c>
      <c r="B281" s="120" t="s">
        <v>30</v>
      </c>
      <c r="C281" s="54">
        <f t="shared" ref="C281:E282" si="39">C282</f>
        <v>26585.13</v>
      </c>
      <c r="D281" s="54">
        <f t="shared" si="39"/>
        <v>26585.13</v>
      </c>
      <c r="E281" s="54">
        <f t="shared" si="39"/>
        <v>26585.13</v>
      </c>
    </row>
    <row r="282" spans="1:5" x14ac:dyDescent="0.25">
      <c r="A282" s="140">
        <v>3</v>
      </c>
      <c r="B282" s="139" t="s">
        <v>6</v>
      </c>
      <c r="C282" s="52">
        <f t="shared" si="39"/>
        <v>26585.13</v>
      </c>
      <c r="D282" s="52">
        <f t="shared" si="39"/>
        <v>26585.13</v>
      </c>
      <c r="E282" s="52">
        <f t="shared" si="39"/>
        <v>26585.13</v>
      </c>
    </row>
    <row r="283" spans="1:5" x14ac:dyDescent="0.25">
      <c r="A283" s="140">
        <v>32</v>
      </c>
      <c r="B283" s="139" t="s">
        <v>42</v>
      </c>
      <c r="C283" s="52">
        <v>26585.13</v>
      </c>
      <c r="D283" s="52">
        <v>26585.13</v>
      </c>
      <c r="E283" s="52">
        <v>26585.13</v>
      </c>
    </row>
    <row r="284" spans="1:5" x14ac:dyDescent="0.25">
      <c r="A284" s="71"/>
      <c r="B284" s="71"/>
      <c r="C284" s="70"/>
      <c r="D284" s="70"/>
      <c r="E284" s="70"/>
    </row>
    <row r="285" spans="1:5" ht="30" customHeight="1" x14ac:dyDescent="0.25">
      <c r="A285" s="104" t="s">
        <v>128</v>
      </c>
      <c r="B285" s="113" t="s">
        <v>129</v>
      </c>
      <c r="C285" s="57">
        <f>C286+C289+C292</f>
        <v>22629.23</v>
      </c>
      <c r="D285" s="57">
        <f>D286+D289+D292</f>
        <v>22629.23</v>
      </c>
      <c r="E285" s="57">
        <f>E286+E289+E292</f>
        <v>22629.23</v>
      </c>
    </row>
    <row r="286" spans="1:5" ht="15" customHeight="1" x14ac:dyDescent="0.25">
      <c r="A286" s="114">
        <v>1</v>
      </c>
      <c r="B286" s="110" t="s">
        <v>33</v>
      </c>
      <c r="C286" s="54">
        <f t="shared" ref="C286:E287" si="40">C287</f>
        <v>6636.14</v>
      </c>
      <c r="D286" s="54">
        <f t="shared" si="40"/>
        <v>6636.14</v>
      </c>
      <c r="E286" s="54">
        <f t="shared" si="40"/>
        <v>6636.14</v>
      </c>
    </row>
    <row r="287" spans="1:5" ht="15" customHeight="1" x14ac:dyDescent="0.25">
      <c r="A287" s="140">
        <v>3</v>
      </c>
      <c r="B287" s="139" t="s">
        <v>6</v>
      </c>
      <c r="C287" s="52">
        <f t="shared" si="40"/>
        <v>6636.14</v>
      </c>
      <c r="D287" s="52">
        <f t="shared" si="40"/>
        <v>6636.14</v>
      </c>
      <c r="E287" s="52">
        <f t="shared" si="40"/>
        <v>6636.14</v>
      </c>
    </row>
    <row r="288" spans="1:5" ht="15" customHeight="1" x14ac:dyDescent="0.25">
      <c r="A288" s="140">
        <v>32</v>
      </c>
      <c r="B288" s="139" t="s">
        <v>42</v>
      </c>
      <c r="C288" s="52">
        <v>6636.14</v>
      </c>
      <c r="D288" s="52">
        <v>6636.14</v>
      </c>
      <c r="E288" s="52">
        <v>6636.14</v>
      </c>
    </row>
    <row r="289" spans="1:5" ht="15" customHeight="1" x14ac:dyDescent="0.25">
      <c r="A289" s="114">
        <v>3</v>
      </c>
      <c r="B289" s="68" t="s">
        <v>31</v>
      </c>
      <c r="C289" s="54">
        <f t="shared" ref="C289:E290" si="41">C290</f>
        <v>1592.68</v>
      </c>
      <c r="D289" s="54">
        <f t="shared" si="41"/>
        <v>1592.68</v>
      </c>
      <c r="E289" s="54">
        <f t="shared" si="41"/>
        <v>1592.68</v>
      </c>
    </row>
    <row r="290" spans="1:5" ht="15" customHeight="1" x14ac:dyDescent="0.25">
      <c r="A290" s="140">
        <v>3</v>
      </c>
      <c r="B290" s="139" t="s">
        <v>6</v>
      </c>
      <c r="C290" s="52">
        <f t="shared" si="41"/>
        <v>1592.68</v>
      </c>
      <c r="D290" s="52">
        <f t="shared" si="41"/>
        <v>1592.68</v>
      </c>
      <c r="E290" s="52">
        <f t="shared" si="41"/>
        <v>1592.68</v>
      </c>
    </row>
    <row r="291" spans="1:5" ht="15" customHeight="1" x14ac:dyDescent="0.25">
      <c r="A291" s="140">
        <v>32</v>
      </c>
      <c r="B291" s="139" t="s">
        <v>42</v>
      </c>
      <c r="C291" s="52">
        <v>1592.68</v>
      </c>
      <c r="D291" s="52">
        <v>1592.68</v>
      </c>
      <c r="E291" s="52">
        <v>1592.68</v>
      </c>
    </row>
    <row r="292" spans="1:5" x14ac:dyDescent="0.25">
      <c r="A292" s="115">
        <v>4</v>
      </c>
      <c r="B292" s="120" t="s">
        <v>30</v>
      </c>
      <c r="C292" s="54">
        <f>C293+C295</f>
        <v>14400.41</v>
      </c>
      <c r="D292" s="54">
        <f>D293+D295</f>
        <v>14400.41</v>
      </c>
      <c r="E292" s="54">
        <f>E293+E295</f>
        <v>14400.41</v>
      </c>
    </row>
    <row r="293" spans="1:5" x14ac:dyDescent="0.25">
      <c r="A293" s="140">
        <v>3</v>
      </c>
      <c r="B293" s="139" t="s">
        <v>6</v>
      </c>
      <c r="C293" s="52">
        <f>C294</f>
        <v>12409.57</v>
      </c>
      <c r="D293" s="52">
        <f>D294</f>
        <v>12409.57</v>
      </c>
      <c r="E293" s="52">
        <f>E294</f>
        <v>12409.57</v>
      </c>
    </row>
    <row r="294" spans="1:5" x14ac:dyDescent="0.25">
      <c r="A294" s="140">
        <v>32</v>
      </c>
      <c r="B294" s="139" t="s">
        <v>42</v>
      </c>
      <c r="C294" s="52">
        <v>12409.57</v>
      </c>
      <c r="D294" s="52">
        <v>12409.57</v>
      </c>
      <c r="E294" s="52">
        <v>12409.57</v>
      </c>
    </row>
    <row r="295" spans="1:5" x14ac:dyDescent="0.25">
      <c r="A295" s="51">
        <v>4</v>
      </c>
      <c r="B295" s="51" t="s">
        <v>7</v>
      </c>
      <c r="C295" s="52">
        <f>C296</f>
        <v>1990.84</v>
      </c>
      <c r="D295" s="52">
        <f>D296</f>
        <v>1990.84</v>
      </c>
      <c r="E295" s="52">
        <f>E296</f>
        <v>1990.84</v>
      </c>
    </row>
    <row r="296" spans="1:5" x14ac:dyDescent="0.25">
      <c r="A296" s="51">
        <v>42</v>
      </c>
      <c r="B296" s="51" t="s">
        <v>186</v>
      </c>
      <c r="C296" s="52">
        <v>1990.84</v>
      </c>
      <c r="D296" s="52">
        <v>1990.84</v>
      </c>
      <c r="E296" s="52">
        <v>1990.84</v>
      </c>
    </row>
    <row r="297" spans="1:5" ht="20.100000000000001" customHeight="1" x14ac:dyDescent="0.25">
      <c r="A297" s="178"/>
      <c r="B297" s="179"/>
      <c r="C297" s="179"/>
      <c r="D297" s="179"/>
      <c r="E297" s="180"/>
    </row>
    <row r="298" spans="1:5" ht="36" customHeight="1" x14ac:dyDescent="0.25">
      <c r="A298" s="78" t="s">
        <v>130</v>
      </c>
      <c r="B298" s="79" t="s">
        <v>131</v>
      </c>
      <c r="C298" s="97">
        <f>C300</f>
        <v>16520</v>
      </c>
      <c r="D298" s="97">
        <f>D300</f>
        <v>17087.122500000001</v>
      </c>
      <c r="E298" s="97">
        <f>E300</f>
        <v>17682.601125000001</v>
      </c>
    </row>
    <row r="299" spans="1:5" x14ac:dyDescent="0.25">
      <c r="A299" s="1"/>
      <c r="B299" s="1"/>
      <c r="C299" s="66"/>
      <c r="D299" s="66"/>
      <c r="E299" s="66"/>
    </row>
    <row r="300" spans="1:5" ht="30" customHeight="1" x14ac:dyDescent="0.25">
      <c r="A300" s="95" t="s">
        <v>132</v>
      </c>
      <c r="B300" s="96" t="s">
        <v>133</v>
      </c>
      <c r="C300" s="55">
        <f>C301+C312</f>
        <v>16520</v>
      </c>
      <c r="D300" s="55">
        <f>D301+D312</f>
        <v>17087.122500000001</v>
      </c>
      <c r="E300" s="55">
        <f>E301+E312</f>
        <v>17682.601125000001</v>
      </c>
    </row>
    <row r="301" spans="1:5" ht="30" customHeight="1" x14ac:dyDescent="0.25">
      <c r="A301" s="104" t="s">
        <v>134</v>
      </c>
      <c r="B301" s="29" t="s">
        <v>135</v>
      </c>
      <c r="C301" s="56">
        <f>C302+C306+C309</f>
        <v>11874.7</v>
      </c>
      <c r="D301" s="56">
        <f>D302+D306+D309</f>
        <v>12441.8225</v>
      </c>
      <c r="E301" s="56">
        <f>E302+E306+E309</f>
        <v>13037.301125</v>
      </c>
    </row>
    <row r="302" spans="1:5" x14ac:dyDescent="0.25">
      <c r="A302" s="114">
        <v>1</v>
      </c>
      <c r="B302" s="110" t="s">
        <v>33</v>
      </c>
      <c r="C302" s="54">
        <f>C303</f>
        <v>11740.650000000001</v>
      </c>
      <c r="D302" s="54">
        <f>D303</f>
        <v>12307.772500000001</v>
      </c>
      <c r="E302" s="54">
        <f>E303</f>
        <v>12903.251125000001</v>
      </c>
    </row>
    <row r="303" spans="1:5" x14ac:dyDescent="0.25">
      <c r="A303" s="140">
        <v>3</v>
      </c>
      <c r="B303" s="139" t="s">
        <v>6</v>
      </c>
      <c r="C303" s="52">
        <f>SUM(C304:C305)</f>
        <v>11740.650000000001</v>
      </c>
      <c r="D303" s="52">
        <f>SUM(D304:D305)</f>
        <v>12307.772500000001</v>
      </c>
      <c r="E303" s="52">
        <f>SUM(E304:E305)</f>
        <v>12903.251125000001</v>
      </c>
    </row>
    <row r="304" spans="1:5" x14ac:dyDescent="0.25">
      <c r="A304" s="141">
        <v>32</v>
      </c>
      <c r="B304" s="141" t="s">
        <v>42</v>
      </c>
      <c r="C304" s="52">
        <v>11342.45</v>
      </c>
      <c r="D304" s="52">
        <f>C304+(C304*5%)</f>
        <v>11909.5725</v>
      </c>
      <c r="E304" s="52">
        <f>D304+(D304*5%)</f>
        <v>12505.051125</v>
      </c>
    </row>
    <row r="305" spans="1:5" x14ac:dyDescent="0.25">
      <c r="A305" s="141">
        <v>34</v>
      </c>
      <c r="B305" s="141" t="s">
        <v>44</v>
      </c>
      <c r="C305" s="52">
        <v>398.2</v>
      </c>
      <c r="D305" s="52">
        <v>398.2</v>
      </c>
      <c r="E305" s="52">
        <v>398.2</v>
      </c>
    </row>
    <row r="306" spans="1:5" x14ac:dyDescent="0.25">
      <c r="A306" s="115">
        <v>3</v>
      </c>
      <c r="B306" s="120" t="s">
        <v>31</v>
      </c>
      <c r="C306" s="54">
        <f t="shared" ref="C306:E307" si="42">C307</f>
        <v>1.05</v>
      </c>
      <c r="D306" s="54">
        <f t="shared" si="42"/>
        <v>1.05</v>
      </c>
      <c r="E306" s="54">
        <f t="shared" si="42"/>
        <v>1.05</v>
      </c>
    </row>
    <row r="307" spans="1:5" x14ac:dyDescent="0.25">
      <c r="A307" s="140">
        <v>3</v>
      </c>
      <c r="B307" s="139" t="s">
        <v>6</v>
      </c>
      <c r="C307" s="52">
        <f t="shared" si="42"/>
        <v>1.05</v>
      </c>
      <c r="D307" s="52">
        <f t="shared" si="42"/>
        <v>1.05</v>
      </c>
      <c r="E307" s="52">
        <f t="shared" si="42"/>
        <v>1.05</v>
      </c>
    </row>
    <row r="308" spans="1:5" x14ac:dyDescent="0.25">
      <c r="A308" s="141">
        <v>32</v>
      </c>
      <c r="B308" s="141" t="s">
        <v>42</v>
      </c>
      <c r="C308" s="52">
        <v>1.05</v>
      </c>
      <c r="D308" s="52">
        <v>1.05</v>
      </c>
      <c r="E308" s="52">
        <v>1.05</v>
      </c>
    </row>
    <row r="309" spans="1:5" x14ac:dyDescent="0.25">
      <c r="A309" s="67">
        <v>6</v>
      </c>
      <c r="B309" s="68" t="s">
        <v>183</v>
      </c>
      <c r="C309" s="54">
        <f t="shared" ref="C309:E310" si="43">C310</f>
        <v>133</v>
      </c>
      <c r="D309" s="54">
        <f t="shared" si="43"/>
        <v>133</v>
      </c>
      <c r="E309" s="54">
        <f t="shared" si="43"/>
        <v>133</v>
      </c>
    </row>
    <row r="310" spans="1:5" x14ac:dyDescent="0.25">
      <c r="A310" s="140">
        <v>3</v>
      </c>
      <c r="B310" s="139" t="s">
        <v>6</v>
      </c>
      <c r="C310" s="52">
        <f t="shared" si="43"/>
        <v>133</v>
      </c>
      <c r="D310" s="52">
        <f t="shared" si="43"/>
        <v>133</v>
      </c>
      <c r="E310" s="52">
        <f t="shared" si="43"/>
        <v>133</v>
      </c>
    </row>
    <row r="311" spans="1:5" x14ac:dyDescent="0.25">
      <c r="A311" s="141">
        <v>32</v>
      </c>
      <c r="B311" s="141" t="s">
        <v>42</v>
      </c>
      <c r="C311" s="52">
        <v>133</v>
      </c>
      <c r="D311" s="52">
        <v>133</v>
      </c>
      <c r="E311" s="52">
        <v>133</v>
      </c>
    </row>
    <row r="312" spans="1:5" ht="30" customHeight="1" x14ac:dyDescent="0.25">
      <c r="A312" s="104" t="s">
        <v>192</v>
      </c>
      <c r="B312" s="113" t="s">
        <v>136</v>
      </c>
      <c r="C312" s="57">
        <f>C313+C316</f>
        <v>4645.3</v>
      </c>
      <c r="D312" s="57">
        <f>D313+D316</f>
        <v>4645.3</v>
      </c>
      <c r="E312" s="57">
        <f>E313+E316</f>
        <v>4645.3</v>
      </c>
    </row>
    <row r="313" spans="1:5" x14ac:dyDescent="0.25">
      <c r="A313" s="114">
        <v>1</v>
      </c>
      <c r="B313" s="110" t="s">
        <v>33</v>
      </c>
      <c r="C313" s="54">
        <f t="shared" ref="C313:E314" si="44">C314</f>
        <v>663.6</v>
      </c>
      <c r="D313" s="54">
        <f t="shared" si="44"/>
        <v>663.6</v>
      </c>
      <c r="E313" s="54">
        <f t="shared" si="44"/>
        <v>663.6</v>
      </c>
    </row>
    <row r="314" spans="1:5" x14ac:dyDescent="0.25">
      <c r="A314" s="51">
        <v>4</v>
      </c>
      <c r="B314" s="51" t="s">
        <v>7</v>
      </c>
      <c r="C314" s="52">
        <f t="shared" si="44"/>
        <v>663.6</v>
      </c>
      <c r="D314" s="52">
        <f t="shared" si="44"/>
        <v>663.6</v>
      </c>
      <c r="E314" s="52">
        <f t="shared" si="44"/>
        <v>663.6</v>
      </c>
    </row>
    <row r="315" spans="1:5" x14ac:dyDescent="0.25">
      <c r="A315" s="51">
        <v>42</v>
      </c>
      <c r="B315" s="51" t="s">
        <v>186</v>
      </c>
      <c r="C315" s="52">
        <v>663.6</v>
      </c>
      <c r="D315" s="52">
        <v>663.6</v>
      </c>
      <c r="E315" s="52">
        <v>663.6</v>
      </c>
    </row>
    <row r="316" spans="1:5" x14ac:dyDescent="0.25">
      <c r="A316" s="67">
        <v>5</v>
      </c>
      <c r="B316" s="68" t="s">
        <v>43</v>
      </c>
      <c r="C316" s="54">
        <f t="shared" ref="C316:E317" si="45">C317</f>
        <v>3981.7</v>
      </c>
      <c r="D316" s="54">
        <f t="shared" si="45"/>
        <v>3981.7</v>
      </c>
      <c r="E316" s="54">
        <f t="shared" si="45"/>
        <v>3981.7</v>
      </c>
    </row>
    <row r="317" spans="1:5" x14ac:dyDescent="0.25">
      <c r="A317" s="51">
        <v>4</v>
      </c>
      <c r="B317" s="51" t="s">
        <v>7</v>
      </c>
      <c r="C317" s="52">
        <f t="shared" si="45"/>
        <v>3981.7</v>
      </c>
      <c r="D317" s="52">
        <f t="shared" si="45"/>
        <v>3981.7</v>
      </c>
      <c r="E317" s="52">
        <f t="shared" si="45"/>
        <v>3981.7</v>
      </c>
    </row>
    <row r="318" spans="1:5" x14ac:dyDescent="0.25">
      <c r="A318" s="51">
        <v>42</v>
      </c>
      <c r="B318" s="51" t="s">
        <v>186</v>
      </c>
      <c r="C318" s="52">
        <v>3981.7</v>
      </c>
      <c r="D318" s="52">
        <v>3981.7</v>
      </c>
      <c r="E318" s="52">
        <v>3981.7</v>
      </c>
    </row>
    <row r="322" spans="1:5" x14ac:dyDescent="0.25">
      <c r="B322" s="40" t="s">
        <v>215</v>
      </c>
    </row>
    <row r="325" spans="1:5" x14ac:dyDescent="0.25">
      <c r="A325" s="23" t="s">
        <v>200</v>
      </c>
      <c r="B325" s="23" t="s">
        <v>201</v>
      </c>
      <c r="C325" s="64" t="s">
        <v>202</v>
      </c>
      <c r="D325" s="64" t="s">
        <v>203</v>
      </c>
      <c r="E325" s="65" t="s">
        <v>204</v>
      </c>
    </row>
    <row r="326" spans="1:5" x14ac:dyDescent="0.25">
      <c r="A326" s="122">
        <v>1</v>
      </c>
      <c r="B326" s="123" t="s">
        <v>33</v>
      </c>
      <c r="C326" s="124"/>
      <c r="D326" s="124"/>
      <c r="E326" s="125"/>
    </row>
    <row r="327" spans="1:5" x14ac:dyDescent="0.25">
      <c r="A327" s="51"/>
      <c r="B327" s="51" t="s">
        <v>205</v>
      </c>
      <c r="C327" s="52">
        <v>646161.1</v>
      </c>
      <c r="D327" s="25">
        <v>677682.59</v>
      </c>
      <c r="E327" s="25">
        <v>698554.11</v>
      </c>
    </row>
    <row r="328" spans="1:5" x14ac:dyDescent="0.25">
      <c r="A328" s="51"/>
      <c r="B328" s="51" t="s">
        <v>206</v>
      </c>
      <c r="C328" s="52">
        <v>657804.65</v>
      </c>
      <c r="D328" s="25">
        <v>677682.59</v>
      </c>
      <c r="E328" s="25">
        <v>698554.11</v>
      </c>
    </row>
    <row r="329" spans="1:5" x14ac:dyDescent="0.25">
      <c r="A329" s="51"/>
      <c r="B329" s="74" t="s">
        <v>207</v>
      </c>
      <c r="C329" s="52">
        <f>C327-C328</f>
        <v>-11643.550000000047</v>
      </c>
      <c r="D329" s="25">
        <f>D327-D328</f>
        <v>0</v>
      </c>
      <c r="E329" s="25">
        <v>0</v>
      </c>
    </row>
    <row r="330" spans="1:5" x14ac:dyDescent="0.25">
      <c r="A330" s="51"/>
      <c r="B330" s="53" t="s">
        <v>211</v>
      </c>
      <c r="C330" s="52">
        <v>11643.55</v>
      </c>
      <c r="D330" s="25"/>
      <c r="E330" s="25"/>
    </row>
    <row r="331" spans="1:5" x14ac:dyDescent="0.25">
      <c r="A331" s="126">
        <v>3</v>
      </c>
      <c r="B331" s="127" t="s">
        <v>31</v>
      </c>
      <c r="C331" s="124"/>
      <c r="D331" s="124"/>
      <c r="E331" s="124"/>
    </row>
    <row r="332" spans="1:5" x14ac:dyDescent="0.25">
      <c r="A332" s="51"/>
      <c r="B332" s="51" t="s">
        <v>205</v>
      </c>
      <c r="C332" s="52">
        <v>105992.48</v>
      </c>
      <c r="D332" s="25">
        <v>108381.25</v>
      </c>
      <c r="E332" s="25">
        <v>108381.25</v>
      </c>
    </row>
    <row r="333" spans="1:5" x14ac:dyDescent="0.25">
      <c r="A333" s="51"/>
      <c r="B333" s="51" t="s">
        <v>206</v>
      </c>
      <c r="C333" s="52">
        <v>108380.2</v>
      </c>
      <c r="D333" s="25">
        <v>108381.25</v>
      </c>
      <c r="E333" s="25">
        <v>108381.25</v>
      </c>
    </row>
    <row r="334" spans="1:5" x14ac:dyDescent="0.25">
      <c r="A334" s="51"/>
      <c r="B334" s="74" t="s">
        <v>207</v>
      </c>
      <c r="C334" s="52">
        <f>C332-C333</f>
        <v>-2387.7200000000012</v>
      </c>
      <c r="D334" s="25">
        <f>D332-D333</f>
        <v>0</v>
      </c>
      <c r="E334" s="25">
        <v>0</v>
      </c>
    </row>
    <row r="335" spans="1:5" x14ac:dyDescent="0.25">
      <c r="A335" s="51"/>
      <c r="B335" s="53" t="s">
        <v>211</v>
      </c>
      <c r="C335" s="52">
        <v>2387.7199999999998</v>
      </c>
      <c r="D335" s="25"/>
      <c r="E335" s="25"/>
    </row>
    <row r="336" spans="1:5" x14ac:dyDescent="0.25">
      <c r="A336" s="126">
        <v>4</v>
      </c>
      <c r="B336" s="127" t="s">
        <v>30</v>
      </c>
      <c r="C336" s="124"/>
      <c r="D336" s="124"/>
      <c r="E336" s="124"/>
    </row>
    <row r="337" spans="1:5" x14ac:dyDescent="0.25">
      <c r="A337" s="51"/>
      <c r="B337" s="51" t="s">
        <v>205</v>
      </c>
      <c r="C337" s="52">
        <v>607854.1</v>
      </c>
      <c r="D337" s="25">
        <v>725964.81</v>
      </c>
      <c r="E337" s="25">
        <v>697278.28</v>
      </c>
    </row>
    <row r="338" spans="1:5" x14ac:dyDescent="0.25">
      <c r="A338" s="51"/>
      <c r="B338" s="51" t="s">
        <v>206</v>
      </c>
      <c r="C338" s="52">
        <v>725453.13</v>
      </c>
      <c r="D338" s="25">
        <v>725964.81</v>
      </c>
      <c r="E338" s="25">
        <v>697278.28</v>
      </c>
    </row>
    <row r="339" spans="1:5" x14ac:dyDescent="0.25">
      <c r="A339" s="51"/>
      <c r="B339" s="74" t="s">
        <v>207</v>
      </c>
      <c r="C339" s="52">
        <f>C337-C338</f>
        <v>-117599.03000000003</v>
      </c>
      <c r="D339" s="25">
        <f>D337-D338</f>
        <v>0</v>
      </c>
      <c r="E339" s="25">
        <v>0</v>
      </c>
    </row>
    <row r="340" spans="1:5" x14ac:dyDescent="0.25">
      <c r="A340" s="51"/>
      <c r="B340" s="53" t="s">
        <v>211</v>
      </c>
      <c r="C340" s="52">
        <v>117599.03</v>
      </c>
      <c r="D340" s="25"/>
      <c r="E340" s="25"/>
    </row>
    <row r="341" spans="1:5" x14ac:dyDescent="0.25">
      <c r="A341" s="128">
        <v>5</v>
      </c>
      <c r="B341" s="129" t="s">
        <v>43</v>
      </c>
      <c r="C341" s="124"/>
      <c r="D341" s="124"/>
      <c r="E341" s="124"/>
    </row>
    <row r="342" spans="1:5" x14ac:dyDescent="0.25">
      <c r="A342" s="51"/>
      <c r="B342" s="51" t="s">
        <v>205</v>
      </c>
      <c r="C342" s="52">
        <v>128741.2</v>
      </c>
      <c r="D342" s="25">
        <v>128741.2</v>
      </c>
      <c r="E342" s="25">
        <v>144281.4</v>
      </c>
    </row>
    <row r="343" spans="1:5" x14ac:dyDescent="0.25">
      <c r="A343" s="51"/>
      <c r="B343" s="51" t="s">
        <v>206</v>
      </c>
      <c r="C343" s="52">
        <v>128741.2</v>
      </c>
      <c r="D343" s="25">
        <v>128741.2</v>
      </c>
      <c r="E343" s="25">
        <v>144281.4</v>
      </c>
    </row>
    <row r="344" spans="1:5" x14ac:dyDescent="0.25">
      <c r="A344" s="51"/>
      <c r="B344" s="74" t="s">
        <v>207</v>
      </c>
      <c r="C344" s="52">
        <f>C342-C343</f>
        <v>0</v>
      </c>
      <c r="D344" s="25">
        <f>D342-D343</f>
        <v>0</v>
      </c>
      <c r="E344" s="25">
        <v>0</v>
      </c>
    </row>
    <row r="345" spans="1:5" x14ac:dyDescent="0.25">
      <c r="A345" s="128">
        <v>6</v>
      </c>
      <c r="B345" s="129" t="s">
        <v>32</v>
      </c>
      <c r="C345" s="124"/>
      <c r="D345" s="124"/>
      <c r="E345" s="124"/>
    </row>
    <row r="346" spans="1:5" x14ac:dyDescent="0.25">
      <c r="A346" s="51"/>
      <c r="B346" s="51" t="s">
        <v>205</v>
      </c>
      <c r="C346" s="52">
        <v>133</v>
      </c>
      <c r="D346" s="25">
        <v>133</v>
      </c>
      <c r="E346" s="25">
        <v>133</v>
      </c>
    </row>
    <row r="347" spans="1:5" x14ac:dyDescent="0.25">
      <c r="A347" s="51"/>
      <c r="B347" s="51" t="s">
        <v>206</v>
      </c>
      <c r="C347" s="52">
        <v>133</v>
      </c>
      <c r="D347" s="25">
        <v>133</v>
      </c>
      <c r="E347" s="25">
        <v>133</v>
      </c>
    </row>
    <row r="348" spans="1:5" x14ac:dyDescent="0.25">
      <c r="A348" s="51"/>
      <c r="B348" s="74" t="s">
        <v>207</v>
      </c>
      <c r="C348" s="52">
        <f>C346-C347</f>
        <v>0</v>
      </c>
      <c r="D348" s="25">
        <f>D346-D347</f>
        <v>0</v>
      </c>
      <c r="E348" s="25">
        <v>0</v>
      </c>
    </row>
    <row r="349" spans="1:5" x14ac:dyDescent="0.25">
      <c r="A349" s="128">
        <v>7</v>
      </c>
      <c r="B349" s="129" t="s">
        <v>166</v>
      </c>
      <c r="C349" s="124"/>
      <c r="D349" s="124"/>
      <c r="E349" s="124"/>
    </row>
    <row r="350" spans="1:5" x14ac:dyDescent="0.25">
      <c r="A350" s="51"/>
      <c r="B350" s="51" t="s">
        <v>205</v>
      </c>
      <c r="C350" s="52">
        <v>54110.2</v>
      </c>
      <c r="D350" s="25">
        <v>41700.6</v>
      </c>
      <c r="E350" s="25">
        <v>39952.04</v>
      </c>
    </row>
    <row r="351" spans="1:5" x14ac:dyDescent="0.25">
      <c r="A351" s="51"/>
      <c r="B351" s="51" t="s">
        <v>206</v>
      </c>
      <c r="C351" s="52">
        <v>54110.2</v>
      </c>
      <c r="D351" s="25">
        <v>58811.9</v>
      </c>
      <c r="E351" s="25">
        <v>54952.04</v>
      </c>
    </row>
    <row r="352" spans="1:5" x14ac:dyDescent="0.25">
      <c r="A352" s="51"/>
      <c r="B352" s="74" t="s">
        <v>207</v>
      </c>
      <c r="C352" s="52">
        <f>C350-C351</f>
        <v>0</v>
      </c>
      <c r="D352" s="25">
        <f>D350-D351</f>
        <v>-17111.300000000003</v>
      </c>
      <c r="E352" s="25">
        <f>E350-E351</f>
        <v>-15000</v>
      </c>
    </row>
    <row r="353" spans="1:5" x14ac:dyDescent="0.25">
      <c r="A353" s="51"/>
      <c r="B353" s="53" t="s">
        <v>211</v>
      </c>
      <c r="C353" s="52"/>
      <c r="D353" s="25">
        <v>17111.3</v>
      </c>
      <c r="E353" s="25">
        <v>15000</v>
      </c>
    </row>
    <row r="354" spans="1:5" x14ac:dyDescent="0.25">
      <c r="A354" s="128">
        <v>8</v>
      </c>
      <c r="B354" s="129" t="s">
        <v>208</v>
      </c>
      <c r="C354" s="124"/>
      <c r="D354" s="124"/>
      <c r="E354" s="124"/>
    </row>
    <row r="355" spans="1:5" x14ac:dyDescent="0.25">
      <c r="A355" s="51"/>
      <c r="B355" s="51" t="s">
        <v>205</v>
      </c>
      <c r="C355" s="52">
        <v>0</v>
      </c>
      <c r="D355" s="25">
        <v>0</v>
      </c>
      <c r="E355" s="25"/>
    </row>
    <row r="356" spans="1:5" x14ac:dyDescent="0.25">
      <c r="A356" s="51"/>
      <c r="B356" s="51" t="s">
        <v>206</v>
      </c>
      <c r="C356" s="52">
        <v>0</v>
      </c>
      <c r="D356" s="25">
        <v>0</v>
      </c>
      <c r="E356" s="25"/>
    </row>
    <row r="357" spans="1:5" x14ac:dyDescent="0.25">
      <c r="A357" s="51"/>
      <c r="B357" s="74" t="s">
        <v>207</v>
      </c>
      <c r="C357" s="52">
        <f>C355-C356</f>
        <v>0</v>
      </c>
      <c r="D357" s="25">
        <v>0</v>
      </c>
      <c r="E357" s="25"/>
    </row>
    <row r="358" spans="1:5" x14ac:dyDescent="0.25">
      <c r="A358" s="125"/>
      <c r="B358" s="129" t="s">
        <v>209</v>
      </c>
      <c r="C358" s="130">
        <f>C327+C332+C337+C342+C346+C350+C355</f>
        <v>1542992.0799999998</v>
      </c>
      <c r="D358" s="130">
        <f>D327+D332+D337+D342+D346+D350</f>
        <v>1682603.45</v>
      </c>
      <c r="E358" s="130">
        <f>E327+E332+E337+E342+E346+E350</f>
        <v>1688580.08</v>
      </c>
    </row>
    <row r="359" spans="1:5" x14ac:dyDescent="0.25">
      <c r="A359" s="125"/>
      <c r="B359" s="129" t="s">
        <v>210</v>
      </c>
      <c r="C359" s="130">
        <f>C328+C333+C338+C343+C347+C351+C356</f>
        <v>1674622.38</v>
      </c>
      <c r="D359" s="130">
        <f>D328+D333+D338+D343+D347+D351</f>
        <v>1699714.7499999998</v>
      </c>
      <c r="E359" s="130">
        <f>E328+E333+E338+E343+E347+E351</f>
        <v>1703580.08</v>
      </c>
    </row>
    <row r="360" spans="1:5" x14ac:dyDescent="0.25">
      <c r="A360" s="125"/>
      <c r="B360" s="129" t="s">
        <v>212</v>
      </c>
      <c r="C360" s="130">
        <f>C358-C359</f>
        <v>-131630.30000000005</v>
      </c>
      <c r="D360" s="130">
        <f>D358-D359</f>
        <v>-17111.299999999814</v>
      </c>
      <c r="E360" s="130">
        <f>E358-E359</f>
        <v>-15000</v>
      </c>
    </row>
    <row r="361" spans="1:5" x14ac:dyDescent="0.25">
      <c r="A361" s="125"/>
      <c r="B361" s="131" t="s">
        <v>211</v>
      </c>
      <c r="C361" s="130">
        <f>C330+C335+C340</f>
        <v>131630.29999999999</v>
      </c>
      <c r="D361" s="130">
        <v>17111.3</v>
      </c>
      <c r="E361" s="130">
        <v>15000</v>
      </c>
    </row>
    <row r="362" spans="1:5" x14ac:dyDescent="0.25">
      <c r="A362" s="125"/>
      <c r="B362" s="129" t="s">
        <v>213</v>
      </c>
      <c r="C362" s="130">
        <v>0</v>
      </c>
      <c r="D362" s="130">
        <v>0</v>
      </c>
      <c r="E362" s="130">
        <v>0</v>
      </c>
    </row>
    <row r="363" spans="1:5" x14ac:dyDescent="0.25">
      <c r="A363" s="125"/>
      <c r="B363" s="129" t="s">
        <v>214</v>
      </c>
      <c r="C363" s="130">
        <v>0</v>
      </c>
      <c r="D363" s="130">
        <v>0</v>
      </c>
      <c r="E363" s="130">
        <v>0</v>
      </c>
    </row>
    <row r="366" spans="1:5" ht="15.75" x14ac:dyDescent="0.25">
      <c r="C366" s="38" t="s">
        <v>218</v>
      </c>
    </row>
    <row r="368" spans="1:5" ht="15.75" x14ac:dyDescent="0.25">
      <c r="A368" s="164" t="s">
        <v>219</v>
      </c>
      <c r="B368" s="164"/>
      <c r="C368" s="164"/>
      <c r="D368" s="165"/>
      <c r="E368" s="164"/>
    </row>
    <row r="369" spans="1:5" ht="15.75" x14ac:dyDescent="0.25">
      <c r="A369" s="164" t="s">
        <v>220</v>
      </c>
      <c r="B369" s="164"/>
      <c r="C369" s="164"/>
      <c r="D369" s="165"/>
      <c r="E369" s="164"/>
    </row>
    <row r="372" spans="1:5" x14ac:dyDescent="0.25">
      <c r="C372" s="37"/>
    </row>
    <row r="373" spans="1:5" ht="15.75" x14ac:dyDescent="0.25">
      <c r="A373" s="164" t="s">
        <v>221</v>
      </c>
      <c r="B373" s="164"/>
      <c r="C373" s="165"/>
      <c r="D373" s="165"/>
    </row>
    <row r="374" spans="1:5" ht="15.75" x14ac:dyDescent="0.25">
      <c r="A374" s="164" t="s">
        <v>222</v>
      </c>
      <c r="B374" s="164"/>
      <c r="C374" s="164"/>
      <c r="D374" s="165"/>
    </row>
    <row r="375" spans="1:5" ht="15.75" x14ac:dyDescent="0.25">
      <c r="A375" s="164"/>
      <c r="B375" s="164"/>
      <c r="C375" s="164"/>
      <c r="D375" s="165"/>
    </row>
    <row r="376" spans="1:5" ht="15.75" x14ac:dyDescent="0.25">
      <c r="A376" s="164"/>
      <c r="B376" s="164"/>
      <c r="C376" s="164"/>
      <c r="D376" s="165"/>
    </row>
    <row r="377" spans="1:5" ht="15.75" x14ac:dyDescent="0.25">
      <c r="A377" s="164" t="s">
        <v>223</v>
      </c>
      <c r="B377" s="164"/>
      <c r="C377" s="164"/>
      <c r="D377" s="165"/>
    </row>
    <row r="378" spans="1:5" ht="15.75" x14ac:dyDescent="0.25">
      <c r="A378" s="164" t="s">
        <v>224</v>
      </c>
      <c r="B378" s="164"/>
      <c r="C378" s="164"/>
      <c r="D378" s="165"/>
    </row>
  </sheetData>
  <mergeCells count="7">
    <mergeCell ref="A261:E261"/>
    <mergeCell ref="A297:E297"/>
    <mergeCell ref="D11:D12"/>
    <mergeCell ref="E11:E12"/>
    <mergeCell ref="A11:A12"/>
    <mergeCell ref="B11:B12"/>
    <mergeCell ref="C11:C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2022-12-19T12:37:53Z</cp:lastPrinted>
  <dcterms:created xsi:type="dcterms:W3CDTF">2022-09-27T08:32:38Z</dcterms:created>
  <dcterms:modified xsi:type="dcterms:W3CDTF">2022-12-20T10:59:43Z</dcterms:modified>
</cp:coreProperties>
</file>