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cina Postira\Downloads\"/>
    </mc:Choice>
  </mc:AlternateContent>
  <xr:revisionPtr revIDLastSave="0" documentId="13_ncr:1_{C63AAD69-EE8A-4370-855C-D3D45876DF9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4" i="2" l="1"/>
  <c r="E44" i="2"/>
  <c r="E60" i="2"/>
  <c r="B12" i="1"/>
  <c r="B9" i="1"/>
  <c r="E69" i="2"/>
  <c r="E58" i="2"/>
  <c r="E56" i="2"/>
  <c r="E54" i="2"/>
  <c r="B15" i="1" l="1"/>
  <c r="B29" i="1" s="1"/>
  <c r="E63" i="2"/>
  <c r="E51" i="2"/>
  <c r="C28" i="3"/>
  <c r="C263" i="3"/>
  <c r="C262" i="3" s="1"/>
  <c r="C266" i="3"/>
  <c r="C265" i="3" s="1"/>
  <c r="C252" i="3"/>
  <c r="C251" i="3" s="1"/>
  <c r="C256" i="3"/>
  <c r="C255" i="3" s="1"/>
  <c r="C259" i="3"/>
  <c r="C258" i="3" s="1"/>
  <c r="C192" i="3"/>
  <c r="C189" i="3"/>
  <c r="C236" i="3"/>
  <c r="C235" i="3" s="1"/>
  <c r="C239" i="3"/>
  <c r="C238" i="3" s="1"/>
  <c r="C242" i="3"/>
  <c r="C244" i="3"/>
  <c r="C228" i="3"/>
  <c r="C227" i="3" s="1"/>
  <c r="C231" i="3"/>
  <c r="C230" i="3" s="1"/>
  <c r="C215" i="3"/>
  <c r="C214" i="3" s="1"/>
  <c r="C220" i="3"/>
  <c r="C219" i="3" s="1"/>
  <c r="C223" i="3"/>
  <c r="C222" i="3" s="1"/>
  <c r="C206" i="3"/>
  <c r="C205" i="3" s="1"/>
  <c r="C204" i="3" s="1"/>
  <c r="C201" i="3"/>
  <c r="C200" i="3" s="1"/>
  <c r="C199" i="3" s="1"/>
  <c r="C196" i="3"/>
  <c r="C195" i="3" s="1"/>
  <c r="C194" i="3" s="1"/>
  <c r="C188" i="3"/>
  <c r="C191" i="3"/>
  <c r="C184" i="3"/>
  <c r="C183" i="3" s="1"/>
  <c r="C182" i="3" s="1"/>
  <c r="C178" i="3"/>
  <c r="C180" i="3"/>
  <c r="C173" i="3"/>
  <c r="C172" i="3" s="1"/>
  <c r="C171" i="3" s="1"/>
  <c r="C168" i="3"/>
  <c r="C167" i="3" s="1"/>
  <c r="C166" i="3" s="1"/>
  <c r="C164" i="3"/>
  <c r="C163" i="3" s="1"/>
  <c r="C161" i="3"/>
  <c r="C160" i="3" s="1"/>
  <c r="C158" i="3"/>
  <c r="C157" i="3" s="1"/>
  <c r="C153" i="3"/>
  <c r="C152" i="3" s="1"/>
  <c r="C151" i="3" s="1"/>
  <c r="C143" i="3"/>
  <c r="C142" i="3" s="1"/>
  <c r="C146" i="3"/>
  <c r="C145" i="3" s="1"/>
  <c r="C149" i="3"/>
  <c r="C148" i="3" s="1"/>
  <c r="C139" i="3"/>
  <c r="C138" i="3" s="1"/>
  <c r="C137" i="3" s="1"/>
  <c r="C134" i="3"/>
  <c r="C133" i="3" s="1"/>
  <c r="C132" i="3" s="1"/>
  <c r="C130" i="3"/>
  <c r="C129" i="3" s="1"/>
  <c r="C128" i="3" s="1"/>
  <c r="C124" i="3"/>
  <c r="C123" i="3" s="1"/>
  <c r="C122" i="3" s="1"/>
  <c r="C119" i="3"/>
  <c r="C118" i="3" s="1"/>
  <c r="C117" i="3" s="1"/>
  <c r="C111" i="3"/>
  <c r="C110" i="3" s="1"/>
  <c r="C114" i="3"/>
  <c r="C113" i="3" s="1"/>
  <c r="C98" i="3"/>
  <c r="C101" i="3"/>
  <c r="C100" i="3" s="1"/>
  <c r="C104" i="3"/>
  <c r="C103" i="3" s="1"/>
  <c r="C107" i="3"/>
  <c r="C106" i="3" s="1"/>
  <c r="C90" i="3"/>
  <c r="C89" i="3" s="1"/>
  <c r="C93" i="3"/>
  <c r="C92" i="3" s="1"/>
  <c r="C86" i="3"/>
  <c r="C85" i="3" s="1"/>
  <c r="C83" i="3"/>
  <c r="C81" i="3"/>
  <c r="C78" i="3"/>
  <c r="C77" i="3" s="1"/>
  <c r="C74" i="3"/>
  <c r="C73" i="3" s="1"/>
  <c r="C71" i="3"/>
  <c r="C70" i="3" s="1"/>
  <c r="C68" i="3"/>
  <c r="C67" i="3" s="1"/>
  <c r="C65" i="3"/>
  <c r="C55" i="3"/>
  <c r="C54" i="3" s="1"/>
  <c r="C58" i="3"/>
  <c r="C57" i="3" s="1"/>
  <c r="C51" i="3"/>
  <c r="C50" i="3" s="1"/>
  <c r="C48" i="3"/>
  <c r="C47" i="3" s="1"/>
  <c r="C45" i="3"/>
  <c r="C44" i="3" s="1"/>
  <c r="C38" i="3"/>
  <c r="C41" i="3"/>
  <c r="C40" i="3" s="1"/>
  <c r="C36" i="3"/>
  <c r="C33" i="3"/>
  <c r="C32" i="3" s="1"/>
  <c r="C23" i="3"/>
  <c r="C22" i="3" s="1"/>
  <c r="C27" i="3"/>
  <c r="C16" i="3"/>
  <c r="C15" i="3" s="1"/>
  <c r="C19" i="3"/>
  <c r="C18" i="3" s="1"/>
  <c r="E117" i="2"/>
  <c r="E114" i="2"/>
  <c r="E110" i="2"/>
  <c r="E108" i="2"/>
  <c r="E103" i="2"/>
  <c r="E100" i="2"/>
  <c r="E97" i="2"/>
  <c r="E95" i="2"/>
  <c r="E93" i="2"/>
  <c r="E90" i="2"/>
  <c r="E42" i="2"/>
  <c r="E41" i="2" s="1"/>
  <c r="E71" i="2" s="1"/>
  <c r="E32" i="2"/>
  <c r="E34" i="2"/>
  <c r="C95" i="3" l="1"/>
  <c r="C62" i="3"/>
  <c r="E31" i="2"/>
  <c r="E36" i="2" s="1"/>
  <c r="E89" i="2"/>
  <c r="C187" i="3"/>
  <c r="C141" i="3"/>
  <c r="C177" i="3"/>
  <c r="C176" i="3" s="1"/>
  <c r="C241" i="3"/>
  <c r="C234" i="3" s="1"/>
  <c r="C261" i="3"/>
  <c r="C156" i="3"/>
  <c r="C250" i="3"/>
  <c r="C213" i="3"/>
  <c r="C226" i="3"/>
  <c r="C35" i="3"/>
  <c r="C116" i="3"/>
  <c r="C109" i="3"/>
  <c r="C88" i="3"/>
  <c r="C43" i="3"/>
  <c r="C53" i="3"/>
  <c r="C31" i="3"/>
  <c r="C80" i="3"/>
  <c r="C76" i="3" s="1"/>
  <c r="C21" i="3"/>
  <c r="C13" i="3"/>
  <c r="E10" i="2"/>
  <c r="E7" i="2" s="1"/>
  <c r="E14" i="2"/>
  <c r="E19" i="2"/>
  <c r="E9" i="2"/>
  <c r="E21" i="2"/>
  <c r="E23" i="2"/>
  <c r="E26" i="2" s="1"/>
  <c r="C249" i="3" l="1"/>
  <c r="C247" i="3" s="1"/>
  <c r="C127" i="3"/>
  <c r="C212" i="3"/>
  <c r="C210" i="3" s="1"/>
  <c r="C30" i="3"/>
  <c r="C12" i="3"/>
  <c r="E27" i="2"/>
  <c r="C9" i="3" l="1"/>
  <c r="C7" i="3" s="1"/>
</calcChain>
</file>

<file path=xl/sharedStrings.xml><?xml version="1.0" encoding="utf-8"?>
<sst xmlns="http://schemas.openxmlformats.org/spreadsheetml/2006/main" count="444" uniqueCount="200">
  <si>
    <t>A) SAŽETAK RAČUNA PRIHODA I RASHODA</t>
  </si>
  <si>
    <t>PRIHODI UKUPNO</t>
  </si>
  <si>
    <t>PRIHODI POSLOVANJA</t>
  </si>
  <si>
    <t>RASHODI UKUPNO</t>
  </si>
  <si>
    <t>Rashodi poslovanja</t>
  </si>
  <si>
    <t>Rashodi za nabavu nefinanc.imovine</t>
  </si>
  <si>
    <t>Prihodi od prodaje nefinanc.imovine</t>
  </si>
  <si>
    <t>Prihodi poslovanja</t>
  </si>
  <si>
    <t>Razlika- VIŠAK/MANJAK</t>
  </si>
  <si>
    <t>B) SAŽETAK RAČUNA FINANCIRANJA</t>
  </si>
  <si>
    <t>Primici od financijske imovine i zaduživanja</t>
  </si>
  <si>
    <t>Izdaci za financijsku imovinu i otplate zajmova</t>
  </si>
  <si>
    <t>NETO FINANCIRANJE</t>
  </si>
  <si>
    <t>UKUPAN DONOS VIŠKA/MANJKA IZ PRETHODNE GODINE</t>
  </si>
  <si>
    <t>VIŠAK/MANJAK IZ PRETHODNE GODINE KOJI ĆE SE RASPOREDITI/POKRITI</t>
  </si>
  <si>
    <t>VIŠAK/MANJAK + NETO FINANCIRANJE</t>
  </si>
  <si>
    <t>I  OPĆI DIO</t>
  </si>
  <si>
    <t xml:space="preserve">      I VIŠEGODIŠNJI  PLAN  URAVNOTEŽENJA</t>
  </si>
  <si>
    <t>C)PRENESENI  VIŠAK ILI  PRENESENI  MANJAK</t>
  </si>
  <si>
    <t>Razred</t>
  </si>
  <si>
    <t>Skupina</t>
  </si>
  <si>
    <t>Izvor</t>
  </si>
  <si>
    <t>Naziv</t>
  </si>
  <si>
    <t>Prijedlog plana za 2023.</t>
  </si>
  <si>
    <t>Pomoći iz inozemstva i od subjekata unutar općeg proračuna</t>
  </si>
  <si>
    <t>Prihodi od upravnih i administr.prist.po posebnim propisima</t>
  </si>
  <si>
    <t>Prihodi za posebne namjene</t>
  </si>
  <si>
    <t>Vlastiti prihodi</t>
  </si>
  <si>
    <t>Donacije</t>
  </si>
  <si>
    <t>Opći prihodi i primici</t>
  </si>
  <si>
    <t>Prihodi od prodaje nefinancijske imovine</t>
  </si>
  <si>
    <t>Prihodi od prodaje proizvedene dugotrajne imovine</t>
  </si>
  <si>
    <t>UKUPNO PRIHODI</t>
  </si>
  <si>
    <t>VIŠAK KORIŠTEN ZA POKRIĆE RASHODA</t>
  </si>
  <si>
    <t>Vlastiti izvori</t>
  </si>
  <si>
    <t>Višak prihoda poslovanja</t>
  </si>
  <si>
    <t>RASHODI POSLOVANJA</t>
  </si>
  <si>
    <t>Rashodi za zaposlene</t>
  </si>
  <si>
    <t>Materijalni rashodi</t>
  </si>
  <si>
    <t>Pomoći</t>
  </si>
  <si>
    <t>Financijski rashodi</t>
  </si>
  <si>
    <t>Rashodi za nabavu nefinancijske imovine</t>
  </si>
  <si>
    <t>Rashodi za nabavu proizvedene dugotrajne imovine</t>
  </si>
  <si>
    <t>Prihodi od nefinancijske imovine</t>
  </si>
  <si>
    <t>UKUPNI RASHODI</t>
  </si>
  <si>
    <t>MANJAK POKRIVEN TEKUĆIM PRIHODIMA</t>
  </si>
  <si>
    <t xml:space="preserve">Manjak prihoda poslovanja </t>
  </si>
  <si>
    <t>RASHODI PREMA FUNKCIJSKOJ KLASIFIKACIJI</t>
  </si>
  <si>
    <t>Plan za 2023.</t>
  </si>
  <si>
    <t xml:space="preserve">I  OPĆI DIO </t>
  </si>
  <si>
    <t>B) RAČUN FINANCIRANJA</t>
  </si>
  <si>
    <t>Primici od zaduživanja</t>
  </si>
  <si>
    <t>Namjenski primici od zaduživanja</t>
  </si>
  <si>
    <t>Izdaci za otplatu glavnice primljenih zajmova</t>
  </si>
  <si>
    <t>Razdjel 1</t>
  </si>
  <si>
    <t>OPĆINA POSTIRA</t>
  </si>
  <si>
    <t>Glava 101</t>
  </si>
  <si>
    <t>JEDINSTVENI  UPRAVNI ODJEL OPĆINE POSTIRA</t>
  </si>
  <si>
    <t>Program 101</t>
  </si>
  <si>
    <t>AKTI IZ DJELOKRUGA RADA</t>
  </si>
  <si>
    <t>Akt. 101001</t>
  </si>
  <si>
    <t>Predstavnička i izvršna tijela</t>
  </si>
  <si>
    <t>Akt. 101002</t>
  </si>
  <si>
    <t xml:space="preserve">Svi upravno-pravni, računovodstveni poslovi koje obavlja administrativno osoblje </t>
  </si>
  <si>
    <t>Šifra</t>
  </si>
  <si>
    <t>Program 102</t>
  </si>
  <si>
    <t>KOMUNALNA INFRASTRUKTURA</t>
  </si>
  <si>
    <t>Akt. 102003</t>
  </si>
  <si>
    <t>Održavanje postoj. cesta, parkinga, trotoara, šetnica i izgradnja novih</t>
  </si>
  <si>
    <t>Akt. 102004</t>
  </si>
  <si>
    <t>Održavanje postojeće i izgradnja nove javne rasvjete</t>
  </si>
  <si>
    <t>Akt. 102005</t>
  </si>
  <si>
    <t>Prostorno planiranje</t>
  </si>
  <si>
    <t>Akt. 102006</t>
  </si>
  <si>
    <t>Održavanje i izgradnja općinskih objekata</t>
  </si>
  <si>
    <t>Akt. 102007</t>
  </si>
  <si>
    <t>Održavanje luka,plaža i obalnog pojasa</t>
  </si>
  <si>
    <t>Akt. 102008</t>
  </si>
  <si>
    <t>Održavanje vodovoda i kanalizacije i izgradnja novih</t>
  </si>
  <si>
    <t>Akt. 102009</t>
  </si>
  <si>
    <t>Održavanje parkova, nasada i ostalih javnih površina</t>
  </si>
  <si>
    <t>Akt. 102010</t>
  </si>
  <si>
    <t>Održavanje groblja Postira i Dol</t>
  </si>
  <si>
    <t>A) RAČUN PRIHODA I RASHODA</t>
  </si>
  <si>
    <t>Program 103</t>
  </si>
  <si>
    <t>KOMUNALNI POSLOVI</t>
  </si>
  <si>
    <t>Akt. 103009</t>
  </si>
  <si>
    <t>Deponiranje i odvoz smeća i održavanje deponija</t>
  </si>
  <si>
    <t>Akt. 103011</t>
  </si>
  <si>
    <t>Ekologija,eko renta,dimnjačarske usluge,deratizacija</t>
  </si>
  <si>
    <t>Program 104</t>
  </si>
  <si>
    <t>TEKUĆE DONACIJE I POMOĆI IZ PRORAČUNA U SVRHU POBOLJŠANJA UVJETA ŽIVOTA</t>
  </si>
  <si>
    <t>Akt. 104011</t>
  </si>
  <si>
    <t>Sufinanciranje udruga</t>
  </si>
  <si>
    <t>Sufinanciranje školstva</t>
  </si>
  <si>
    <t>Unaprijeđenje kulture</t>
  </si>
  <si>
    <t>Protupožarna zaštita</t>
  </si>
  <si>
    <t>Unaprijeđenje poljoprivrede</t>
  </si>
  <si>
    <t>Sufinanciranje vjerske zajednice Župe Postira</t>
  </si>
  <si>
    <t>Sufinanciranje športa</t>
  </si>
  <si>
    <t>Sufinanciranje zdravstva i CK</t>
  </si>
  <si>
    <t>Sufinanciranje javnih poduzeća-subvencioniranje prijevoza</t>
  </si>
  <si>
    <t>Unaprijeđenje turizma i poboljšanje turističke ponude</t>
  </si>
  <si>
    <t>Civilna zaštita i službe spašavanja</t>
  </si>
  <si>
    <t>Pomoći obiteljima-rodiljnenaknade i sl.</t>
  </si>
  <si>
    <t>Stipendije i školarine</t>
  </si>
  <si>
    <t>Akt. 104023</t>
  </si>
  <si>
    <t>Akt. 104022</t>
  </si>
  <si>
    <t>Akt. 104021</t>
  </si>
  <si>
    <t>Akt. 104020</t>
  </si>
  <si>
    <t>Akt. 104019</t>
  </si>
  <si>
    <t>Akt. 104018</t>
  </si>
  <si>
    <t>Akt. 104017</t>
  </si>
  <si>
    <t>Akt. 104016</t>
  </si>
  <si>
    <t>Akt. 104014</t>
  </si>
  <si>
    <t>Akt. 104012</t>
  </si>
  <si>
    <t>Akt. 104013</t>
  </si>
  <si>
    <t>Akt. 104015</t>
  </si>
  <si>
    <t>Glava 102</t>
  </si>
  <si>
    <t>DJEČJI VRTIĆ GRDELIN</t>
  </si>
  <si>
    <t>Program 201</t>
  </si>
  <si>
    <t>PREDŠKOLSKI ODGOJ</t>
  </si>
  <si>
    <t>Akt. 201002</t>
  </si>
  <si>
    <t>Akt. 201001</t>
  </si>
  <si>
    <t>Stručno osoblje predškolske ustanove</t>
  </si>
  <si>
    <t>Odgojno obrazovna djelatnost i briga i skrb o djeci</t>
  </si>
  <si>
    <t>Akt. 201003</t>
  </si>
  <si>
    <t>Opremanje i održavanje zgrade i okoliša</t>
  </si>
  <si>
    <t>Glava 103</t>
  </si>
  <si>
    <t>OPĆINSKA KNJIŽNICA</t>
  </si>
  <si>
    <t>Program 301</t>
  </si>
  <si>
    <t>KNJIŽNIČARSKE USLUGE</t>
  </si>
  <si>
    <t>Akt. 301001</t>
  </si>
  <si>
    <t>Obavljanje stručne knjižničarske djelatnosti</t>
  </si>
  <si>
    <t xml:space="preserve">Nabava novih knjiga </t>
  </si>
  <si>
    <t>Br.oznaka</t>
  </si>
  <si>
    <t xml:space="preserve"> Opće javne usluge</t>
  </si>
  <si>
    <t xml:space="preserve"> Izvršna i zakonodavna tijela</t>
  </si>
  <si>
    <t xml:space="preserve"> Opće usluge</t>
  </si>
  <si>
    <t xml:space="preserve"> Obrana</t>
  </si>
  <si>
    <t>Civilna obrana</t>
  </si>
  <si>
    <t xml:space="preserve"> Javni red i sigurnost</t>
  </si>
  <si>
    <t xml:space="preserve"> Usluge protupožarne zaštite</t>
  </si>
  <si>
    <t xml:space="preserve"> Ekonomski poslovi</t>
  </si>
  <si>
    <t xml:space="preserve"> Poljoprivreda,šumarstvo,ribarstvo</t>
  </si>
  <si>
    <t xml:space="preserve"> Ostale industrije i turizam</t>
  </si>
  <si>
    <t>Zaštita okoliša</t>
  </si>
  <si>
    <t xml:space="preserve"> Gospodarenje otpadom</t>
  </si>
  <si>
    <t xml:space="preserve"> Poslovi zaštite okoliša-ostali</t>
  </si>
  <si>
    <t>Usluga unaprijeđenja stanovanja i zajednice</t>
  </si>
  <si>
    <t>Razvoj zajednice</t>
  </si>
  <si>
    <t>Ulična rasvjeta</t>
  </si>
  <si>
    <t>Razvoj stanovanja i komunalnih pogodnosti</t>
  </si>
  <si>
    <t>Rash.vezani uz stanov.i kom.pogodnosti koji nisu drugdje     svrstani</t>
  </si>
  <si>
    <t xml:space="preserve"> Rekreacija,kultura i religija</t>
  </si>
  <si>
    <t xml:space="preserve"> Službe rekreacijei športa</t>
  </si>
  <si>
    <t xml:space="preserve"> Službe kulture</t>
  </si>
  <si>
    <t xml:space="preserve"> Religijske i druge službe zajednice</t>
  </si>
  <si>
    <t xml:space="preserve">  Predškolsko i osnovno obrazovanje</t>
  </si>
  <si>
    <t xml:space="preserve"> Obrazovanje koje nije razvrstano po stupnju</t>
  </si>
  <si>
    <t xml:space="preserve"> Socijalna zaštita</t>
  </si>
  <si>
    <t xml:space="preserve"> Obitelj i djeca</t>
  </si>
  <si>
    <t xml:space="preserve"> Socijalna pomoć stanovništvu koje nije obuhvaćeno redovnim soc.programom</t>
  </si>
  <si>
    <t>Prihodi od poreza</t>
  </si>
  <si>
    <t>Prihodi od imovine</t>
  </si>
  <si>
    <t>Prihodi  od donacija</t>
  </si>
  <si>
    <t>Kazne,upravne mjere i ostali prihodi</t>
  </si>
  <si>
    <t>Prihodi od prodaje neproizvedene imovine</t>
  </si>
  <si>
    <t>Subvencije</t>
  </si>
  <si>
    <t>Pomoći unutar opće države</t>
  </si>
  <si>
    <t>Naknade građanima i kućanstvima</t>
  </si>
  <si>
    <t>Ostali rashodi</t>
  </si>
  <si>
    <t xml:space="preserve">Rashodi za zaposlene </t>
  </si>
  <si>
    <t>Opći prihodi-višak</t>
  </si>
  <si>
    <t>Prih.od nefin.imovine- višak</t>
  </si>
  <si>
    <t>Ukupan Višak korišten za pokriće rashoda</t>
  </si>
  <si>
    <t xml:space="preserve"> </t>
  </si>
  <si>
    <t>Rashodi za dodatna ulaganja na nefinancijskoj imovini</t>
  </si>
  <si>
    <t>opći prihodi i primici</t>
  </si>
  <si>
    <t xml:space="preserve">Pomoći </t>
  </si>
  <si>
    <t>Višak prihoda od nefinancijske imovine</t>
  </si>
  <si>
    <t>Oprihodi za posebne namjene</t>
  </si>
  <si>
    <t>Prihodi od donacija</t>
  </si>
  <si>
    <t>Službe javnog zdravstva</t>
  </si>
  <si>
    <t xml:space="preserve"> Predškolsko i osnovno obrazovanje</t>
  </si>
  <si>
    <t>Rashodi za nabavu prizv.dugotrajne imovine</t>
  </si>
  <si>
    <t>Rashodi za dodatna ulaganja u nefinanc.imov</t>
  </si>
  <si>
    <t>Akt. 104010</t>
  </si>
  <si>
    <t>Socijalna skrb i razne pomoći stanovništvu</t>
  </si>
  <si>
    <t>Rashiodi za zaposlene</t>
  </si>
  <si>
    <t>Rashodi posloanja</t>
  </si>
  <si>
    <t>Akt. 301003</t>
  </si>
  <si>
    <t xml:space="preserve">                   PRIJEDLOG  PRORAČUNA  OPĆINE  POSTIRA</t>
  </si>
  <si>
    <t xml:space="preserve">                    ZA 2023.g. I PROJEKCIJA ZA 2024.g. i 2025.g.</t>
  </si>
  <si>
    <t>Plan proračuna za 2023.</t>
  </si>
  <si>
    <t>Opći prihodi i primici-preneseni višak</t>
  </si>
  <si>
    <t>Prih.od nefin.imov.-preneseni višak</t>
  </si>
  <si>
    <t>Prihodi od nefinanc.imov.-preneseni višak</t>
  </si>
  <si>
    <t>prihodi od nefin.imov.-preneseni višak</t>
  </si>
  <si>
    <t>Prihodi od nefin.imov.-preneseni višak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</si>
</sst>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2" borderId="1" xfId="0" applyFont="1" applyFill="1" applyBorder="1"/>
    <xf numFmtId="0" fontId="2" fillId="4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6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0" fontId="4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wrapText="1"/>
    </xf>
    <xf numFmtId="0" fontId="4" fillId="7" borderId="1" xfId="0" applyFont="1" applyFill="1" applyBorder="1" applyAlignment="1">
      <alignment vertical="center" wrapText="1"/>
    </xf>
    <xf numFmtId="0" fontId="4" fillId="0" borderId="1" xfId="0" applyFont="1" applyBorder="1"/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2" fillId="0" borderId="6" xfId="0" applyFont="1" applyBorder="1"/>
    <xf numFmtId="0" fontId="2" fillId="0" borderId="6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" fillId="0" borderId="1" xfId="0" applyFont="1" applyBorder="1"/>
    <xf numFmtId="4" fontId="1" fillId="0" borderId="1" xfId="0" applyNumberFormat="1" applyFont="1" applyBorder="1"/>
    <xf numFmtId="4" fontId="2" fillId="0" borderId="1" xfId="0" applyNumberFormat="1" applyFont="1" applyBorder="1"/>
    <xf numFmtId="4" fontId="3" fillId="0" borderId="1" xfId="0" applyNumberFormat="1" applyFont="1" applyBorder="1"/>
    <xf numFmtId="40" fontId="1" fillId="0" borderId="1" xfId="0" applyNumberFormat="1" applyFont="1" applyBorder="1"/>
    <xf numFmtId="40" fontId="2" fillId="0" borderId="1" xfId="0" applyNumberFormat="1" applyFont="1" applyBorder="1"/>
    <xf numFmtId="40" fontId="3" fillId="0" borderId="1" xfId="0" applyNumberFormat="1" applyFont="1" applyBorder="1"/>
    <xf numFmtId="40" fontId="11" fillId="0" borderId="1" xfId="0" applyNumberFormat="1" applyFont="1" applyBorder="1"/>
    <xf numFmtId="0" fontId="11" fillId="0" borderId="1" xfId="0" applyFont="1" applyBorder="1"/>
    <xf numFmtId="4" fontId="11" fillId="0" borderId="1" xfId="0" applyNumberFormat="1" applyFont="1" applyBorder="1"/>
    <xf numFmtId="4" fontId="0" fillId="0" borderId="1" xfId="0" applyNumberFormat="1" applyBorder="1"/>
    <xf numFmtId="4" fontId="2" fillId="0" borderId="1" xfId="0" applyNumberFormat="1" applyFont="1" applyBorder="1" applyAlignment="1">
      <alignment wrapText="1"/>
    </xf>
    <xf numFmtId="0" fontId="3" fillId="0" borderId="6" xfId="0" applyFont="1" applyBorder="1" applyAlignment="1">
      <alignment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top" wrapText="1"/>
    </xf>
    <xf numFmtId="4" fontId="0" fillId="7" borderId="1" xfId="0" applyNumberFormat="1" applyFill="1" applyBorder="1"/>
    <xf numFmtId="4" fontId="9" fillId="7" borderId="1" xfId="0" applyNumberFormat="1" applyFont="1" applyFill="1" applyBorder="1"/>
    <xf numFmtId="4" fontId="4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4" fontId="12" fillId="7" borderId="1" xfId="0" applyNumberFormat="1" applyFont="1" applyFill="1" applyBorder="1" applyAlignment="1">
      <alignment horizontal="right" vertical="center" wrapText="1"/>
    </xf>
    <xf numFmtId="0" fontId="4" fillId="7" borderId="1" xfId="0" applyFont="1" applyFill="1" applyBorder="1" applyAlignment="1">
      <alignment wrapText="1"/>
    </xf>
    <xf numFmtId="0" fontId="8" fillId="7" borderId="1" xfId="0" applyFont="1" applyFill="1" applyBorder="1" applyAlignment="1">
      <alignment wrapText="1"/>
    </xf>
    <xf numFmtId="0" fontId="8" fillId="7" borderId="1" xfId="0" applyFont="1" applyFill="1" applyBorder="1" applyAlignment="1">
      <alignment horizontal="left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4" fontId="6" fillId="5" borderId="1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/>
    <xf numFmtId="0" fontId="2" fillId="7" borderId="0" xfId="0" applyFont="1" applyFill="1" applyAlignment="1">
      <alignment horizontal="center"/>
    </xf>
    <xf numFmtId="4" fontId="2" fillId="7" borderId="0" xfId="0" applyNumberFormat="1" applyFont="1" applyFill="1"/>
    <xf numFmtId="4" fontId="2" fillId="4" borderId="1" xfId="0" applyNumberFormat="1" applyFont="1" applyFill="1" applyBorder="1"/>
    <xf numFmtId="4" fontId="0" fillId="0" borderId="0" xfId="0" applyNumberFormat="1"/>
    <xf numFmtId="0" fontId="11" fillId="0" borderId="0" xfId="0" applyFont="1"/>
    <xf numFmtId="0" fontId="11" fillId="0" borderId="0" xfId="0" applyFont="1" applyAlignment="1">
      <alignment horizontal="right"/>
    </xf>
    <xf numFmtId="0" fontId="1" fillId="0" borderId="0" xfId="0" applyFont="1"/>
    <xf numFmtId="4" fontId="4" fillId="7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7" borderId="0" xfId="0" applyFont="1" applyFill="1"/>
    <xf numFmtId="0" fontId="0" fillId="7" borderId="0" xfId="0" applyFill="1"/>
    <xf numFmtId="0" fontId="1" fillId="7" borderId="0" xfId="0" applyFont="1" applyFill="1"/>
    <xf numFmtId="0" fontId="2" fillId="7" borderId="0" xfId="0" applyFont="1" applyFill="1" applyAlignment="1">
      <alignment wrapText="1"/>
    </xf>
    <xf numFmtId="4" fontId="0" fillId="7" borderId="0" xfId="0" applyNumberFormat="1" applyFill="1"/>
    <xf numFmtId="0" fontId="3" fillId="7" borderId="0" xfId="0" applyFont="1" applyFill="1" applyAlignment="1">
      <alignment wrapText="1"/>
    </xf>
    <xf numFmtId="4" fontId="3" fillId="7" borderId="0" xfId="0" applyNumberFormat="1" applyFont="1" applyFill="1"/>
    <xf numFmtId="4" fontId="2" fillId="2" borderId="3" xfId="0" applyNumberFormat="1" applyFont="1" applyFill="1" applyBorder="1"/>
    <xf numFmtId="1" fontId="3" fillId="0" borderId="1" xfId="0" applyNumberFormat="1" applyFont="1" applyBorder="1"/>
    <xf numFmtId="1" fontId="2" fillId="0" borderId="1" xfId="0" applyNumberFormat="1" applyFont="1" applyBorder="1"/>
    <xf numFmtId="0" fontId="2" fillId="7" borderId="1" xfId="0" applyFont="1" applyFill="1" applyBorder="1"/>
    <xf numFmtId="4" fontId="2" fillId="7" borderId="1" xfId="0" applyNumberFormat="1" applyFont="1" applyFill="1" applyBorder="1"/>
    <xf numFmtId="0" fontId="3" fillId="7" borderId="1" xfId="0" applyFont="1" applyFill="1" applyBorder="1"/>
    <xf numFmtId="4" fontId="3" fillId="7" borderId="1" xfId="0" applyNumberFormat="1" applyFont="1" applyFill="1" applyBorder="1"/>
    <xf numFmtId="0" fontId="1" fillId="7" borderId="1" xfId="0" applyFont="1" applyFill="1" applyBorder="1"/>
    <xf numFmtId="4" fontId="1" fillId="7" borderId="1" xfId="0" applyNumberFormat="1" applyFont="1" applyFill="1" applyBorder="1"/>
    <xf numFmtId="0" fontId="5" fillId="7" borderId="1" xfId="0" applyFont="1" applyFill="1" applyBorder="1" applyAlignment="1">
      <alignment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center" vertical="top" wrapText="1"/>
    </xf>
    <xf numFmtId="4" fontId="5" fillId="7" borderId="1" xfId="0" applyNumberFormat="1" applyFont="1" applyFill="1" applyBorder="1" applyAlignment="1">
      <alignment horizontal="right" vertical="top" wrapText="1"/>
    </xf>
    <xf numFmtId="0" fontId="5" fillId="7" borderId="1" xfId="0" applyFont="1" applyFill="1" applyBorder="1" applyAlignment="1">
      <alignment horizontal="right" vertical="top" wrapText="1"/>
    </xf>
    <xf numFmtId="4" fontId="5" fillId="7" borderId="1" xfId="0" applyNumberFormat="1" applyFont="1" applyFill="1" applyBorder="1" applyAlignment="1">
      <alignment horizontal="right" vertical="center" wrapText="1"/>
    </xf>
    <xf numFmtId="0" fontId="1" fillId="7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0" fontId="0" fillId="7" borderId="1" xfId="0" applyFill="1" applyBorder="1"/>
    <xf numFmtId="0" fontId="4" fillId="7" borderId="1" xfId="0" applyFont="1" applyFill="1" applyBorder="1"/>
    <xf numFmtId="0" fontId="8" fillId="7" borderId="1" xfId="0" applyFont="1" applyFill="1" applyBorder="1" applyAlignment="1">
      <alignment horizontal="center"/>
    </xf>
    <xf numFmtId="4" fontId="11" fillId="3" borderId="1" xfId="0" applyNumberFormat="1" applyFont="1" applyFill="1" applyBorder="1" applyAlignment="1">
      <alignment horizontal="center"/>
    </xf>
    <xf numFmtId="4" fontId="11" fillId="0" borderId="1" xfId="0" applyNumberFormat="1" applyFont="1" applyBorder="1" applyAlignment="1">
      <alignment horizontal="center"/>
    </xf>
    <xf numFmtId="4" fontId="11" fillId="7" borderId="1" xfId="0" applyNumberFormat="1" applyFont="1" applyFill="1" applyBorder="1" applyAlignment="1">
      <alignment horizontal="center"/>
    </xf>
    <xf numFmtId="4" fontId="13" fillId="3" borderId="1" xfId="0" applyNumberFormat="1" applyFont="1" applyFill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4" fillId="7" borderId="1" xfId="0" applyFont="1" applyFill="1" applyBorder="1" applyAlignment="1">
      <alignment horizontal="center" vertical="center" wrapText="1"/>
    </xf>
    <xf numFmtId="4" fontId="4" fillId="7" borderId="9" xfId="0" applyNumberFormat="1" applyFont="1" applyFill="1" applyBorder="1" applyAlignment="1">
      <alignment horizontal="center" vertical="center" wrapText="1"/>
    </xf>
    <xf numFmtId="4" fontId="4" fillId="7" borderId="1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5"/>
  <sheetViews>
    <sheetView workbookViewId="0">
      <selection activeCell="F18" sqref="F18"/>
    </sheetView>
  </sheetViews>
  <sheetFormatPr defaultRowHeight="15" x14ac:dyDescent="0.25"/>
  <cols>
    <col min="1" max="1" width="30.7109375" customWidth="1"/>
    <col min="2" max="2" width="20.7109375" customWidth="1"/>
  </cols>
  <sheetData>
    <row r="1" spans="1:2" x14ac:dyDescent="0.25">
      <c r="B1" s="9"/>
    </row>
    <row r="2" spans="1:2" ht="15.75" x14ac:dyDescent="0.25">
      <c r="A2" s="81" t="s">
        <v>192</v>
      </c>
      <c r="B2" s="81"/>
    </row>
    <row r="3" spans="1:2" ht="15.75" x14ac:dyDescent="0.25">
      <c r="A3" s="81" t="s">
        <v>193</v>
      </c>
      <c r="B3" s="81"/>
    </row>
    <row r="4" spans="1:2" x14ac:dyDescent="0.25">
      <c r="B4" s="9"/>
    </row>
    <row r="5" spans="1:2" x14ac:dyDescent="0.25">
      <c r="B5" s="85" t="s">
        <v>16</v>
      </c>
    </row>
    <row r="7" spans="1:2" x14ac:dyDescent="0.25">
      <c r="A7" t="s">
        <v>0</v>
      </c>
    </row>
    <row r="8" spans="1:2" x14ac:dyDescent="0.25">
      <c r="A8" s="2"/>
      <c r="B8" s="3" t="s">
        <v>194</v>
      </c>
    </row>
    <row r="9" spans="1:2" x14ac:dyDescent="0.25">
      <c r="A9" s="5" t="s">
        <v>1</v>
      </c>
      <c r="B9" s="76">
        <f>SUM(B10:B11)</f>
        <v>1542992.08</v>
      </c>
    </row>
    <row r="10" spans="1:2" x14ac:dyDescent="0.25">
      <c r="A10" s="2" t="s">
        <v>7</v>
      </c>
      <c r="B10" s="52">
        <v>1488881.98</v>
      </c>
    </row>
    <row r="11" spans="1:2" x14ac:dyDescent="0.25">
      <c r="A11" s="2" t="s">
        <v>6</v>
      </c>
      <c r="B11" s="52">
        <v>54110.1</v>
      </c>
    </row>
    <row r="12" spans="1:2" x14ac:dyDescent="0.25">
      <c r="A12" s="5" t="s">
        <v>3</v>
      </c>
      <c r="B12" s="76">
        <f>SUM(B13:B14)</f>
        <v>1674622.38</v>
      </c>
    </row>
    <row r="13" spans="1:2" x14ac:dyDescent="0.25">
      <c r="A13" s="2" t="s">
        <v>4</v>
      </c>
      <c r="B13" s="52">
        <v>1100596.1399999999</v>
      </c>
    </row>
    <row r="14" spans="1:2" x14ac:dyDescent="0.25">
      <c r="A14" s="2" t="s">
        <v>5</v>
      </c>
      <c r="B14" s="52">
        <v>574026.23999999999</v>
      </c>
    </row>
    <row r="15" spans="1:2" x14ac:dyDescent="0.25">
      <c r="A15" s="5" t="s">
        <v>8</v>
      </c>
      <c r="B15" s="76">
        <f>B9-B12</f>
        <v>-131630.29999999981</v>
      </c>
    </row>
    <row r="17" spans="1:2" x14ac:dyDescent="0.25">
      <c r="A17" t="s">
        <v>9</v>
      </c>
    </row>
    <row r="18" spans="1:2" x14ac:dyDescent="0.25">
      <c r="A18" s="2"/>
      <c r="B18" s="3" t="s">
        <v>194</v>
      </c>
    </row>
    <row r="19" spans="1:2" ht="26.25" x14ac:dyDescent="0.25">
      <c r="A19" s="4" t="s">
        <v>10</v>
      </c>
      <c r="B19" s="52">
        <v>0</v>
      </c>
    </row>
    <row r="20" spans="1:2" ht="26.25" x14ac:dyDescent="0.25">
      <c r="A20" s="4" t="s">
        <v>11</v>
      </c>
      <c r="B20" s="52">
        <v>0</v>
      </c>
    </row>
    <row r="21" spans="1:2" x14ac:dyDescent="0.25">
      <c r="A21" s="5" t="s">
        <v>12</v>
      </c>
      <c r="B21" s="76">
        <v>0</v>
      </c>
    </row>
    <row r="23" spans="1:2" x14ac:dyDescent="0.25">
      <c r="A23" t="s">
        <v>18</v>
      </c>
    </row>
    <row r="24" spans="1:2" x14ac:dyDescent="0.25">
      <c r="A24" t="s">
        <v>17</v>
      </c>
    </row>
    <row r="25" spans="1:2" x14ac:dyDescent="0.25">
      <c r="A25" s="2"/>
      <c r="B25" s="3" t="s">
        <v>194</v>
      </c>
    </row>
    <row r="26" spans="1:2" ht="26.25" x14ac:dyDescent="0.25">
      <c r="A26" s="6" t="s">
        <v>13</v>
      </c>
      <c r="B26" s="79">
        <v>163741.6</v>
      </c>
    </row>
    <row r="27" spans="1:2" ht="30" customHeight="1" x14ac:dyDescent="0.25">
      <c r="A27" s="7" t="s">
        <v>14</v>
      </c>
      <c r="B27" s="76">
        <v>131630.29999999999</v>
      </c>
    </row>
    <row r="28" spans="1:2" ht="15.75" thickBot="1" x14ac:dyDescent="0.3">
      <c r="B28" s="80"/>
    </row>
    <row r="29" spans="1:2" ht="30" customHeight="1" thickBot="1" x14ac:dyDescent="0.3">
      <c r="A29" s="8" t="s">
        <v>15</v>
      </c>
      <c r="B29" s="94">
        <f>B15+B21+B27</f>
        <v>0</v>
      </c>
    </row>
    <row r="32" spans="1:2" x14ac:dyDescent="0.25">
      <c r="B32" s="9"/>
    </row>
    <row r="47" spans="1:2" ht="15.75" x14ac:dyDescent="0.25">
      <c r="A47" s="81"/>
      <c r="B47" s="81"/>
    </row>
    <row r="48" spans="1:2" ht="15.75" x14ac:dyDescent="0.25">
      <c r="A48" s="81"/>
      <c r="B48" s="81"/>
    </row>
    <row r="50" spans="1:3" ht="15.75" x14ac:dyDescent="0.25">
      <c r="A50" s="82"/>
      <c r="B50" s="82"/>
    </row>
    <row r="52" spans="1:3" x14ac:dyDescent="0.25">
      <c r="A52" s="83"/>
      <c r="B52" s="83"/>
    </row>
    <row r="53" spans="1:3" x14ac:dyDescent="0.25">
      <c r="A53" s="10"/>
      <c r="B53" s="86"/>
      <c r="C53" s="77"/>
    </row>
    <row r="54" spans="1:3" x14ac:dyDescent="0.25">
      <c r="A54" s="87"/>
      <c r="B54" s="78"/>
      <c r="C54" s="78"/>
    </row>
    <row r="55" spans="1:3" x14ac:dyDescent="0.25">
      <c r="A55" s="87"/>
      <c r="B55" s="78"/>
      <c r="C55" s="78"/>
    </row>
    <row r="56" spans="1:3" x14ac:dyDescent="0.25">
      <c r="A56" s="87"/>
      <c r="B56" s="78"/>
      <c r="C56" s="78"/>
    </row>
    <row r="57" spans="1:3" x14ac:dyDescent="0.25">
      <c r="A57" s="87"/>
      <c r="B57" s="78"/>
      <c r="C57" s="78"/>
    </row>
    <row r="58" spans="1:3" x14ac:dyDescent="0.25">
      <c r="A58" s="87"/>
      <c r="B58" s="78"/>
      <c r="C58" s="78"/>
    </row>
    <row r="59" spans="1:3" x14ac:dyDescent="0.25">
      <c r="A59" s="87"/>
      <c r="B59" s="78"/>
      <c r="C59" s="78"/>
    </row>
    <row r="60" spans="1:3" x14ac:dyDescent="0.25">
      <c r="A60" s="87"/>
      <c r="B60" s="78"/>
      <c r="C60" s="78"/>
    </row>
    <row r="61" spans="1:3" x14ac:dyDescent="0.25">
      <c r="A61" s="88"/>
      <c r="B61" s="88"/>
    </row>
    <row r="62" spans="1:3" x14ac:dyDescent="0.25">
      <c r="A62" s="89"/>
      <c r="B62" s="89"/>
    </row>
    <row r="63" spans="1:3" x14ac:dyDescent="0.25">
      <c r="A63" s="87"/>
      <c r="B63" s="77"/>
    </row>
    <row r="64" spans="1:3" ht="27" customHeight="1" x14ac:dyDescent="0.25">
      <c r="A64" s="90"/>
      <c r="B64" s="78"/>
    </row>
    <row r="65" spans="1:2" ht="27" customHeight="1" x14ac:dyDescent="0.25">
      <c r="A65" s="90"/>
      <c r="B65" s="78"/>
    </row>
    <row r="66" spans="1:2" x14ac:dyDescent="0.25">
      <c r="A66" s="87"/>
      <c r="B66" s="78"/>
    </row>
    <row r="67" spans="1:2" x14ac:dyDescent="0.25">
      <c r="A67" s="88"/>
      <c r="B67" s="88"/>
    </row>
    <row r="68" spans="1:2" x14ac:dyDescent="0.25">
      <c r="A68" s="88"/>
      <c r="B68" s="88"/>
    </row>
    <row r="69" spans="1:2" x14ac:dyDescent="0.25">
      <c r="A69" s="89"/>
      <c r="B69" s="89"/>
    </row>
    <row r="70" spans="1:2" x14ac:dyDescent="0.25">
      <c r="A70" s="89"/>
      <c r="B70" s="89"/>
    </row>
    <row r="71" spans="1:2" x14ac:dyDescent="0.25">
      <c r="A71" s="87"/>
      <c r="B71" s="77"/>
    </row>
    <row r="72" spans="1:2" ht="27" customHeight="1" x14ac:dyDescent="0.25">
      <c r="A72" s="90"/>
      <c r="B72" s="78"/>
    </row>
    <row r="73" spans="1:2" ht="27" customHeight="1" x14ac:dyDescent="0.25">
      <c r="A73" s="90"/>
      <c r="B73" s="78"/>
    </row>
    <row r="74" spans="1:2" x14ac:dyDescent="0.25">
      <c r="A74" s="88"/>
      <c r="B74" s="91"/>
    </row>
    <row r="75" spans="1:2" ht="30" customHeight="1" x14ac:dyDescent="0.25">
      <c r="A75" s="92"/>
      <c r="B75" s="93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2"/>
  <sheetViews>
    <sheetView topLeftCell="A19" workbookViewId="0">
      <selection activeCell="K106" sqref="K106"/>
    </sheetView>
  </sheetViews>
  <sheetFormatPr defaultRowHeight="15" x14ac:dyDescent="0.25"/>
  <cols>
    <col min="1" max="3" width="6.7109375" customWidth="1"/>
    <col min="4" max="4" width="50.7109375" customWidth="1"/>
    <col min="5" max="5" width="15.7109375" customWidth="1"/>
  </cols>
  <sheetData>
    <row r="1" spans="1:9" x14ac:dyDescent="0.25">
      <c r="D1" s="16" t="s">
        <v>16</v>
      </c>
    </row>
    <row r="2" spans="1:9" x14ac:dyDescent="0.25">
      <c r="D2" s="15"/>
    </row>
    <row r="3" spans="1:9" x14ac:dyDescent="0.25">
      <c r="D3" s="16" t="s">
        <v>83</v>
      </c>
    </row>
    <row r="4" spans="1:9" x14ac:dyDescent="0.25">
      <c r="D4" s="15"/>
    </row>
    <row r="5" spans="1:9" x14ac:dyDescent="0.25">
      <c r="D5" s="16" t="s">
        <v>2</v>
      </c>
    </row>
    <row r="6" spans="1:9" ht="30" customHeight="1" x14ac:dyDescent="0.25">
      <c r="A6" s="12" t="s">
        <v>19</v>
      </c>
      <c r="B6" s="12" t="s">
        <v>20</v>
      </c>
      <c r="C6" s="12" t="s">
        <v>21</v>
      </c>
      <c r="D6" s="12" t="s">
        <v>22</v>
      </c>
      <c r="E6" s="13" t="s">
        <v>23</v>
      </c>
      <c r="F6" s="10"/>
      <c r="G6" s="10"/>
      <c r="H6" s="10"/>
      <c r="I6" s="10"/>
    </row>
    <row r="7" spans="1:9" x14ac:dyDescent="0.25">
      <c r="A7" s="50">
        <v>6</v>
      </c>
      <c r="B7" s="50"/>
      <c r="C7" s="50"/>
      <c r="D7" s="50" t="s">
        <v>7</v>
      </c>
      <c r="E7" s="54">
        <f>E8+E10+E13+E15+E18+E20</f>
        <v>1488881.98</v>
      </c>
      <c r="F7" s="10"/>
      <c r="G7" s="10"/>
      <c r="H7" s="10"/>
      <c r="I7" s="10"/>
    </row>
    <row r="8" spans="1:9" x14ac:dyDescent="0.25">
      <c r="A8" s="11"/>
      <c r="B8" s="11">
        <v>61</v>
      </c>
      <c r="C8" s="11"/>
      <c r="D8" s="11" t="s">
        <v>163</v>
      </c>
      <c r="E8" s="56">
        <v>643705.59999999998</v>
      </c>
      <c r="F8" s="10"/>
      <c r="G8" s="10"/>
      <c r="H8" s="10"/>
      <c r="I8" s="10"/>
    </row>
    <row r="9" spans="1:9" x14ac:dyDescent="0.25">
      <c r="A9" s="2"/>
      <c r="B9" s="2"/>
      <c r="C9" s="2">
        <v>1</v>
      </c>
      <c r="D9" s="2" t="s">
        <v>29</v>
      </c>
      <c r="E9" s="55">
        <f>E8</f>
        <v>643705.59999999998</v>
      </c>
      <c r="F9" s="10"/>
      <c r="G9" s="10"/>
      <c r="H9" s="10"/>
      <c r="I9" s="10"/>
    </row>
    <row r="10" spans="1:9" x14ac:dyDescent="0.25">
      <c r="A10" s="11"/>
      <c r="B10" s="11">
        <v>63</v>
      </c>
      <c r="C10" s="11"/>
      <c r="D10" s="11" t="s">
        <v>24</v>
      </c>
      <c r="E10" s="56">
        <f>SUM(E11:E12)</f>
        <v>130068.40000000001</v>
      </c>
      <c r="F10" s="10"/>
      <c r="G10" s="10"/>
      <c r="H10" s="10"/>
      <c r="I10" s="10"/>
    </row>
    <row r="11" spans="1:9" x14ac:dyDescent="0.25">
      <c r="A11" s="2"/>
      <c r="B11" s="2"/>
      <c r="C11" s="2">
        <v>1</v>
      </c>
      <c r="D11" s="2" t="s">
        <v>178</v>
      </c>
      <c r="E11" s="55">
        <v>1327.3</v>
      </c>
      <c r="F11" s="10"/>
      <c r="G11" s="10"/>
      <c r="H11" s="10"/>
      <c r="I11" s="10"/>
    </row>
    <row r="12" spans="1:9" x14ac:dyDescent="0.25">
      <c r="A12" s="2"/>
      <c r="B12" s="2"/>
      <c r="C12" s="2">
        <v>5</v>
      </c>
      <c r="D12" s="2" t="s">
        <v>179</v>
      </c>
      <c r="E12" s="55">
        <v>128741.1</v>
      </c>
      <c r="F12" s="10"/>
      <c r="G12" s="10"/>
      <c r="H12" s="10"/>
      <c r="I12" s="10"/>
    </row>
    <row r="13" spans="1:9" x14ac:dyDescent="0.25">
      <c r="A13" s="11"/>
      <c r="B13" s="11">
        <v>64</v>
      </c>
      <c r="C13" s="11"/>
      <c r="D13" s="11" t="s">
        <v>164</v>
      </c>
      <c r="E13" s="56">
        <v>105992.48</v>
      </c>
      <c r="F13" s="10"/>
      <c r="G13" s="10"/>
      <c r="H13" s="10"/>
      <c r="I13" s="10"/>
    </row>
    <row r="14" spans="1:9" x14ac:dyDescent="0.25">
      <c r="A14" s="2"/>
      <c r="B14" s="2"/>
      <c r="C14" s="2">
        <v>3</v>
      </c>
      <c r="D14" s="2" t="s">
        <v>27</v>
      </c>
      <c r="E14" s="55">
        <f>E13</f>
        <v>105992.48</v>
      </c>
      <c r="F14" s="10"/>
      <c r="G14" s="10"/>
      <c r="H14" s="10"/>
      <c r="I14" s="10"/>
    </row>
    <row r="15" spans="1:9" x14ac:dyDescent="0.25">
      <c r="A15" s="11"/>
      <c r="B15" s="11">
        <v>65</v>
      </c>
      <c r="C15" s="11"/>
      <c r="D15" s="11" t="s">
        <v>25</v>
      </c>
      <c r="E15" s="56">
        <v>607920.69999999995</v>
      </c>
      <c r="F15" s="10"/>
      <c r="G15" s="10"/>
      <c r="H15" s="10"/>
      <c r="I15" s="10"/>
    </row>
    <row r="16" spans="1:9" x14ac:dyDescent="0.25">
      <c r="A16" s="2"/>
      <c r="B16" s="2"/>
      <c r="C16" s="2">
        <v>1</v>
      </c>
      <c r="D16" s="2" t="s">
        <v>29</v>
      </c>
      <c r="E16" s="55">
        <v>66.400000000000006</v>
      </c>
      <c r="F16" s="10"/>
      <c r="G16" s="10"/>
      <c r="H16" s="10"/>
      <c r="I16" s="10"/>
    </row>
    <row r="17" spans="1:9" x14ac:dyDescent="0.25">
      <c r="A17" s="2"/>
      <c r="B17" s="2"/>
      <c r="C17" s="2">
        <v>4</v>
      </c>
      <c r="D17" s="2" t="s">
        <v>26</v>
      </c>
      <c r="E17" s="55">
        <v>536997.19999999995</v>
      </c>
      <c r="F17" s="10"/>
      <c r="G17" s="10"/>
      <c r="H17" s="10"/>
      <c r="I17" s="10"/>
    </row>
    <row r="18" spans="1:9" x14ac:dyDescent="0.25">
      <c r="A18" s="11"/>
      <c r="B18" s="11">
        <v>66</v>
      </c>
      <c r="C18" s="11"/>
      <c r="D18" s="11" t="s">
        <v>165</v>
      </c>
      <c r="E18" s="56">
        <v>133</v>
      </c>
      <c r="F18" s="10"/>
      <c r="G18" s="10"/>
      <c r="H18" s="10"/>
      <c r="I18" s="10"/>
    </row>
    <row r="19" spans="1:9" x14ac:dyDescent="0.25">
      <c r="A19" s="2"/>
      <c r="B19" s="2"/>
      <c r="C19" s="2">
        <v>6</v>
      </c>
      <c r="D19" s="2" t="s">
        <v>28</v>
      </c>
      <c r="E19" s="55">
        <f>E18</f>
        <v>133</v>
      </c>
      <c r="F19" s="10"/>
      <c r="G19" s="10"/>
      <c r="H19" s="10"/>
      <c r="I19" s="10"/>
    </row>
    <row r="20" spans="1:9" ht="15" customHeight="1" x14ac:dyDescent="0.25">
      <c r="A20" s="11"/>
      <c r="B20" s="11">
        <v>68</v>
      </c>
      <c r="C20" s="11"/>
      <c r="D20" s="14" t="s">
        <v>166</v>
      </c>
      <c r="E20" s="56">
        <v>1061.8</v>
      </c>
      <c r="F20" s="10"/>
      <c r="G20" s="10"/>
      <c r="H20" s="10"/>
      <c r="I20" s="10"/>
    </row>
    <row r="21" spans="1:9" x14ac:dyDescent="0.25">
      <c r="A21" s="2"/>
      <c r="B21" s="2"/>
      <c r="C21" s="2">
        <v>1</v>
      </c>
      <c r="D21" s="2" t="s">
        <v>29</v>
      </c>
      <c r="E21" s="55">
        <f>E20</f>
        <v>1061.8</v>
      </c>
      <c r="F21" s="10"/>
      <c r="G21" s="10"/>
      <c r="H21" s="10"/>
      <c r="I21" s="10"/>
    </row>
    <row r="22" spans="1:9" x14ac:dyDescent="0.25">
      <c r="A22" s="11"/>
      <c r="B22" s="11"/>
      <c r="C22" s="11"/>
      <c r="D22" s="11"/>
      <c r="E22" s="56"/>
      <c r="F22" s="10"/>
      <c r="G22" s="10"/>
      <c r="H22" s="10"/>
      <c r="I22" s="10"/>
    </row>
    <row r="23" spans="1:9" x14ac:dyDescent="0.25">
      <c r="A23" s="50">
        <v>7</v>
      </c>
      <c r="B23" s="50"/>
      <c r="C23" s="50"/>
      <c r="D23" s="50" t="s">
        <v>30</v>
      </c>
      <c r="E23" s="54">
        <f>SUM(E24:E25)</f>
        <v>54110.1</v>
      </c>
      <c r="F23" s="10"/>
      <c r="G23" s="10"/>
      <c r="H23" s="10"/>
      <c r="I23" s="10"/>
    </row>
    <row r="24" spans="1:9" x14ac:dyDescent="0.25">
      <c r="A24" s="11"/>
      <c r="B24" s="11">
        <v>71</v>
      </c>
      <c r="C24" s="11"/>
      <c r="D24" s="11" t="s">
        <v>167</v>
      </c>
      <c r="E24" s="56">
        <v>53089.1</v>
      </c>
      <c r="F24" s="10"/>
      <c r="G24" s="10"/>
      <c r="H24" s="10"/>
      <c r="I24" s="10"/>
    </row>
    <row r="25" spans="1:9" x14ac:dyDescent="0.25">
      <c r="A25" s="11"/>
      <c r="B25" s="11">
        <v>72</v>
      </c>
      <c r="C25" s="11"/>
      <c r="D25" s="11" t="s">
        <v>31</v>
      </c>
      <c r="E25" s="56">
        <v>1021</v>
      </c>
      <c r="F25" s="10"/>
      <c r="G25" s="10"/>
      <c r="H25" s="10"/>
      <c r="I25" s="10"/>
    </row>
    <row r="26" spans="1:9" ht="15" customHeight="1" x14ac:dyDescent="0.25">
      <c r="A26" s="2"/>
      <c r="B26" s="2"/>
      <c r="C26" s="2">
        <v>7</v>
      </c>
      <c r="D26" s="4" t="s">
        <v>43</v>
      </c>
      <c r="E26" s="55">
        <f>E23</f>
        <v>54110.1</v>
      </c>
      <c r="F26" s="10"/>
      <c r="G26" s="10"/>
      <c r="H26" s="10"/>
      <c r="I26" s="10"/>
    </row>
    <row r="27" spans="1:9" ht="15.75" x14ac:dyDescent="0.25">
      <c r="A27" s="118" t="s">
        <v>32</v>
      </c>
      <c r="B27" s="119"/>
      <c r="C27" s="119"/>
      <c r="D27" s="120"/>
      <c r="E27" s="57">
        <f>E7+E23</f>
        <v>1542992.08</v>
      </c>
      <c r="F27" s="10"/>
      <c r="G27" s="10"/>
      <c r="H27" s="10"/>
      <c r="I27" s="10"/>
    </row>
    <row r="28" spans="1:9" ht="20.100000000000001" customHeight="1" x14ac:dyDescent="0.25">
      <c r="A28" s="121"/>
      <c r="B28" s="122"/>
      <c r="C28" s="122"/>
      <c r="D28" s="122"/>
      <c r="E28" s="122"/>
      <c r="F28" s="10"/>
      <c r="G28" s="10"/>
      <c r="H28" s="10"/>
      <c r="I28" s="10"/>
    </row>
    <row r="29" spans="1:9" x14ac:dyDescent="0.25">
      <c r="A29" s="123" t="s">
        <v>33</v>
      </c>
      <c r="B29" s="124"/>
      <c r="C29" s="124"/>
      <c r="D29" s="124"/>
      <c r="E29" s="124"/>
      <c r="F29" s="10"/>
      <c r="G29" s="10"/>
      <c r="H29" s="10"/>
      <c r="I29" s="10"/>
    </row>
    <row r="30" spans="1:9" ht="26.25" x14ac:dyDescent="0.25">
      <c r="A30" s="12" t="s">
        <v>19</v>
      </c>
      <c r="B30" s="12" t="s">
        <v>20</v>
      </c>
      <c r="C30" s="12" t="s">
        <v>21</v>
      </c>
      <c r="D30" s="12" t="s">
        <v>22</v>
      </c>
      <c r="E30" s="13" t="s">
        <v>23</v>
      </c>
      <c r="F30" s="10"/>
      <c r="G30" s="10"/>
      <c r="H30" s="10"/>
      <c r="I30" s="10"/>
    </row>
    <row r="31" spans="1:9" x14ac:dyDescent="0.25">
      <c r="A31" s="11">
        <v>9</v>
      </c>
      <c r="B31" s="11"/>
      <c r="C31" s="11"/>
      <c r="D31" s="11" t="s">
        <v>34</v>
      </c>
      <c r="E31" s="53">
        <f>E32+E34</f>
        <v>131630.29999999999</v>
      </c>
      <c r="F31" s="10"/>
      <c r="G31" s="10"/>
      <c r="H31" s="10"/>
      <c r="I31" s="10"/>
    </row>
    <row r="32" spans="1:9" x14ac:dyDescent="0.25">
      <c r="A32" s="11"/>
      <c r="B32" s="11">
        <v>92</v>
      </c>
      <c r="C32" s="11"/>
      <c r="D32" s="11" t="s">
        <v>35</v>
      </c>
      <c r="E32" s="53">
        <f>SUM(E33)</f>
        <v>44095.78</v>
      </c>
      <c r="F32" s="10"/>
      <c r="G32" s="10"/>
      <c r="H32" s="10"/>
      <c r="I32" s="10"/>
    </row>
    <row r="33" spans="1:9" x14ac:dyDescent="0.25">
      <c r="A33" s="2"/>
      <c r="B33" s="2"/>
      <c r="C33" s="2">
        <v>91</v>
      </c>
      <c r="D33" s="2" t="s">
        <v>173</v>
      </c>
      <c r="E33" s="52">
        <v>44095.78</v>
      </c>
      <c r="F33" s="10"/>
      <c r="G33" s="10"/>
      <c r="H33" s="10"/>
      <c r="I33" s="10"/>
    </row>
    <row r="34" spans="1:9" x14ac:dyDescent="0.25">
      <c r="A34" s="11"/>
      <c r="B34" s="11">
        <v>92</v>
      </c>
      <c r="C34" s="11"/>
      <c r="D34" s="11" t="s">
        <v>180</v>
      </c>
      <c r="E34" s="53">
        <f>SUM(E35)</f>
        <v>87534.52</v>
      </c>
      <c r="F34" s="10"/>
      <c r="G34" s="10"/>
      <c r="H34" s="10"/>
      <c r="I34" s="10"/>
    </row>
    <row r="35" spans="1:9" x14ac:dyDescent="0.25">
      <c r="A35" s="2"/>
      <c r="B35" s="2"/>
      <c r="C35" s="2">
        <v>97</v>
      </c>
      <c r="D35" s="2" t="s">
        <v>174</v>
      </c>
      <c r="E35" s="52">
        <v>87534.52</v>
      </c>
      <c r="F35" s="10"/>
      <c r="G35" s="10"/>
      <c r="H35" s="10"/>
      <c r="I35" s="10"/>
    </row>
    <row r="36" spans="1:9" ht="15.75" x14ac:dyDescent="0.25">
      <c r="A36" s="58" t="s">
        <v>176</v>
      </c>
      <c r="B36" s="58"/>
      <c r="C36" s="58"/>
      <c r="D36" s="58" t="s">
        <v>175</v>
      </c>
      <c r="E36" s="59">
        <f>E31</f>
        <v>131630.29999999999</v>
      </c>
      <c r="F36" s="10"/>
      <c r="G36" s="10"/>
      <c r="H36" s="10"/>
      <c r="I36" s="10"/>
    </row>
    <row r="37" spans="1:9" x14ac:dyDescent="0.25">
      <c r="A37" s="10"/>
      <c r="B37" s="10"/>
      <c r="C37" s="10"/>
      <c r="D37" s="10"/>
      <c r="E37" s="10"/>
      <c r="F37" s="10"/>
      <c r="G37" s="10"/>
      <c r="H37" s="10"/>
      <c r="I37" s="10"/>
    </row>
    <row r="38" spans="1:9" x14ac:dyDescent="0.25">
      <c r="A38" s="10"/>
      <c r="B38" s="10"/>
      <c r="C38" s="10"/>
      <c r="D38" s="10"/>
      <c r="E38" s="10"/>
      <c r="F38" s="10"/>
      <c r="G38" s="10"/>
      <c r="H38" s="10"/>
      <c r="I38" s="10"/>
    </row>
    <row r="39" spans="1:9" x14ac:dyDescent="0.25">
      <c r="A39" s="10"/>
      <c r="B39" s="10"/>
      <c r="C39" s="10"/>
      <c r="D39" s="16" t="s">
        <v>36</v>
      </c>
      <c r="E39" s="10"/>
      <c r="F39" s="10"/>
      <c r="G39" s="10"/>
      <c r="H39" s="10"/>
      <c r="I39" s="10"/>
    </row>
    <row r="40" spans="1:9" ht="26.25" x14ac:dyDescent="0.25">
      <c r="A40" s="12" t="s">
        <v>19</v>
      </c>
      <c r="B40" s="12" t="s">
        <v>20</v>
      </c>
      <c r="C40" s="12" t="s">
        <v>21</v>
      </c>
      <c r="D40" s="12" t="s">
        <v>22</v>
      </c>
      <c r="E40" s="13" t="s">
        <v>23</v>
      </c>
      <c r="F40" s="10"/>
      <c r="G40" s="10"/>
      <c r="H40" s="10"/>
      <c r="I40" s="10"/>
    </row>
    <row r="41" spans="1:9" x14ac:dyDescent="0.25">
      <c r="A41" s="50">
        <v>3</v>
      </c>
      <c r="B41" s="50"/>
      <c r="C41" s="50"/>
      <c r="D41" s="50" t="s">
        <v>176</v>
      </c>
      <c r="E41" s="51">
        <f>E42+E44+E51+E54+E56+E58+E60</f>
        <v>1100596.1399999999</v>
      </c>
      <c r="F41" s="10"/>
      <c r="G41" s="10"/>
      <c r="H41" s="10"/>
      <c r="I41" s="10"/>
    </row>
    <row r="42" spans="1:9" x14ac:dyDescent="0.25">
      <c r="A42" s="11"/>
      <c r="B42" s="11">
        <v>31</v>
      </c>
      <c r="C42" s="11"/>
      <c r="D42" s="11" t="s">
        <v>172</v>
      </c>
      <c r="E42" s="53">
        <f>SUM(E43)</f>
        <v>381432.33</v>
      </c>
      <c r="F42" s="10"/>
      <c r="G42" s="10"/>
      <c r="H42" s="10"/>
      <c r="I42" s="10"/>
    </row>
    <row r="43" spans="1:9" x14ac:dyDescent="0.25">
      <c r="A43" s="97"/>
      <c r="B43" s="97"/>
      <c r="C43" s="97">
        <v>1</v>
      </c>
      <c r="D43" s="97" t="s">
        <v>29</v>
      </c>
      <c r="E43" s="98">
        <v>381432.33</v>
      </c>
      <c r="F43" s="10"/>
      <c r="G43" s="10"/>
      <c r="H43" s="10"/>
      <c r="I43" s="10"/>
    </row>
    <row r="44" spans="1:9" x14ac:dyDescent="0.25">
      <c r="A44" s="99"/>
      <c r="B44" s="99">
        <v>32</v>
      </c>
      <c r="C44" s="99"/>
      <c r="D44" s="99" t="s">
        <v>38</v>
      </c>
      <c r="E44" s="100">
        <f>SUM(E45:E50)</f>
        <v>479482.20000000007</v>
      </c>
      <c r="F44" s="10"/>
      <c r="G44" s="10"/>
      <c r="H44" s="10"/>
      <c r="I44" s="10"/>
    </row>
    <row r="45" spans="1:9" x14ac:dyDescent="0.25">
      <c r="A45" s="97"/>
      <c r="B45" s="97"/>
      <c r="C45" s="97">
        <v>1</v>
      </c>
      <c r="D45" s="97" t="s">
        <v>29</v>
      </c>
      <c r="E45" s="98">
        <v>138475.82</v>
      </c>
      <c r="F45" s="10"/>
      <c r="G45" s="10"/>
      <c r="H45" s="10"/>
      <c r="I45" s="10"/>
    </row>
    <row r="46" spans="1:9" x14ac:dyDescent="0.25">
      <c r="A46" s="97"/>
      <c r="B46" s="97"/>
      <c r="C46" s="97">
        <v>3</v>
      </c>
      <c r="D46" s="97" t="s">
        <v>27</v>
      </c>
      <c r="E46" s="98">
        <v>108381.25</v>
      </c>
      <c r="F46" s="10"/>
      <c r="G46" s="10"/>
      <c r="H46" s="10"/>
      <c r="I46" s="10"/>
    </row>
    <row r="47" spans="1:9" x14ac:dyDescent="0.25">
      <c r="A47" s="97"/>
      <c r="B47" s="97"/>
      <c r="C47" s="97">
        <v>4</v>
      </c>
      <c r="D47" s="97" t="s">
        <v>181</v>
      </c>
      <c r="E47" s="98">
        <v>161914.23000000001</v>
      </c>
      <c r="F47" s="10"/>
      <c r="G47" s="10"/>
      <c r="H47" s="10"/>
      <c r="I47" s="10"/>
    </row>
    <row r="48" spans="1:9" x14ac:dyDescent="0.25">
      <c r="A48" s="97"/>
      <c r="B48" s="97"/>
      <c r="C48" s="97">
        <v>6</v>
      </c>
      <c r="D48" s="97" t="s">
        <v>182</v>
      </c>
      <c r="E48" s="98">
        <v>133</v>
      </c>
      <c r="F48" s="10"/>
      <c r="G48" s="10"/>
      <c r="H48" s="10"/>
      <c r="I48" s="10"/>
    </row>
    <row r="49" spans="1:9" x14ac:dyDescent="0.25">
      <c r="A49" s="99"/>
      <c r="B49" s="99"/>
      <c r="C49" s="99">
        <v>97</v>
      </c>
      <c r="D49" s="99" t="s">
        <v>199</v>
      </c>
      <c r="E49" s="100">
        <v>26482.12</v>
      </c>
      <c r="F49" s="10"/>
      <c r="G49" s="10"/>
      <c r="H49" s="10"/>
      <c r="I49" s="10"/>
    </row>
    <row r="50" spans="1:9" x14ac:dyDescent="0.25">
      <c r="A50" s="99"/>
      <c r="B50" s="99"/>
      <c r="C50" s="99">
        <v>91</v>
      </c>
      <c r="D50" s="99" t="s">
        <v>195</v>
      </c>
      <c r="E50" s="100">
        <v>44095.78</v>
      </c>
      <c r="F50" s="10"/>
      <c r="G50" s="10"/>
      <c r="H50" s="10"/>
      <c r="I50" s="10"/>
    </row>
    <row r="51" spans="1:9" x14ac:dyDescent="0.25">
      <c r="A51" s="99"/>
      <c r="B51" s="99">
        <v>34</v>
      </c>
      <c r="C51" s="99"/>
      <c r="D51" s="99" t="s">
        <v>40</v>
      </c>
      <c r="E51" s="100">
        <f>SUM(E52:E53)</f>
        <v>8268.61</v>
      </c>
      <c r="F51" s="10"/>
      <c r="G51" s="10"/>
      <c r="H51" s="10"/>
      <c r="I51" s="10"/>
    </row>
    <row r="52" spans="1:9" x14ac:dyDescent="0.25">
      <c r="A52" s="97"/>
      <c r="B52" s="97"/>
      <c r="C52" s="97">
        <v>1</v>
      </c>
      <c r="D52" s="97" t="s">
        <v>29</v>
      </c>
      <c r="E52" s="98">
        <v>7697.9</v>
      </c>
      <c r="F52" s="10"/>
      <c r="G52" s="10"/>
      <c r="H52" s="10"/>
      <c r="I52" s="10"/>
    </row>
    <row r="53" spans="1:9" x14ac:dyDescent="0.25">
      <c r="A53" s="97"/>
      <c r="B53" s="97"/>
      <c r="C53" s="97">
        <v>4</v>
      </c>
      <c r="D53" s="97" t="s">
        <v>26</v>
      </c>
      <c r="E53" s="98">
        <v>570.71</v>
      </c>
      <c r="F53" s="10"/>
      <c r="G53" s="10"/>
      <c r="H53" s="10"/>
      <c r="I53" s="10"/>
    </row>
    <row r="54" spans="1:9" x14ac:dyDescent="0.25">
      <c r="A54" s="99"/>
      <c r="B54" s="99">
        <v>35</v>
      </c>
      <c r="C54" s="99"/>
      <c r="D54" s="99" t="s">
        <v>168</v>
      </c>
      <c r="E54" s="100">
        <f>SUM(E55)</f>
        <v>3981.6</v>
      </c>
      <c r="F54" s="10"/>
      <c r="G54" s="10"/>
      <c r="H54" s="10"/>
      <c r="I54" s="10"/>
    </row>
    <row r="55" spans="1:9" x14ac:dyDescent="0.25">
      <c r="A55" s="97"/>
      <c r="B55" s="97"/>
      <c r="C55" s="97">
        <v>1</v>
      </c>
      <c r="D55" s="97" t="s">
        <v>29</v>
      </c>
      <c r="E55" s="98">
        <v>3981.6</v>
      </c>
      <c r="F55" s="10"/>
      <c r="G55" s="10"/>
      <c r="H55" s="10"/>
      <c r="I55" s="10"/>
    </row>
    <row r="56" spans="1:9" x14ac:dyDescent="0.25">
      <c r="A56" s="99"/>
      <c r="B56" s="99">
        <v>36</v>
      </c>
      <c r="C56" s="99"/>
      <c r="D56" s="99" t="s">
        <v>169</v>
      </c>
      <c r="E56" s="100">
        <f>SUM(E57)</f>
        <v>6636.1</v>
      </c>
      <c r="F56" s="10"/>
      <c r="G56" s="10"/>
      <c r="H56" s="10"/>
      <c r="I56" s="10"/>
    </row>
    <row r="57" spans="1:9" x14ac:dyDescent="0.25">
      <c r="A57" s="97"/>
      <c r="B57" s="97"/>
      <c r="C57" s="97">
        <v>1</v>
      </c>
      <c r="D57" s="97" t="s">
        <v>29</v>
      </c>
      <c r="E57" s="98">
        <v>6636.1</v>
      </c>
      <c r="F57" s="10"/>
      <c r="G57" s="10"/>
      <c r="H57" s="10"/>
      <c r="I57" s="10"/>
    </row>
    <row r="58" spans="1:9" x14ac:dyDescent="0.25">
      <c r="A58" s="99"/>
      <c r="B58" s="99">
        <v>37</v>
      </c>
      <c r="C58" s="99"/>
      <c r="D58" s="99" t="s">
        <v>170</v>
      </c>
      <c r="E58" s="100">
        <f>SUM(E59)</f>
        <v>39153.699999999997</v>
      </c>
      <c r="F58" s="10"/>
      <c r="G58" s="10"/>
      <c r="H58" s="10"/>
      <c r="I58" s="10"/>
    </row>
    <row r="59" spans="1:9" x14ac:dyDescent="0.25">
      <c r="A59" s="99"/>
      <c r="B59" s="99"/>
      <c r="C59" s="97">
        <v>1</v>
      </c>
      <c r="D59" s="97" t="s">
        <v>29</v>
      </c>
      <c r="E59" s="98">
        <v>39153.699999999997</v>
      </c>
      <c r="F59" s="10"/>
      <c r="G59" s="10"/>
      <c r="H59" s="10"/>
      <c r="I59" s="10"/>
    </row>
    <row r="60" spans="1:9" x14ac:dyDescent="0.25">
      <c r="A60" s="99"/>
      <c r="B60" s="99">
        <v>38</v>
      </c>
      <c r="C60" s="99"/>
      <c r="D60" s="99" t="s">
        <v>171</v>
      </c>
      <c r="E60" s="100">
        <f>SUM(E61:E62)</f>
        <v>181641.60000000001</v>
      </c>
      <c r="F60" s="10"/>
      <c r="G60" s="10"/>
      <c r="H60" s="10"/>
      <c r="I60" s="10"/>
    </row>
    <row r="61" spans="1:9" x14ac:dyDescent="0.25">
      <c r="A61" s="99"/>
      <c r="B61" s="99"/>
      <c r="C61" s="97">
        <v>1</v>
      </c>
      <c r="D61" s="97" t="s">
        <v>29</v>
      </c>
      <c r="E61" s="98">
        <v>126561.7</v>
      </c>
      <c r="F61" s="10"/>
      <c r="G61" s="10"/>
      <c r="H61" s="10"/>
      <c r="I61" s="10"/>
    </row>
    <row r="62" spans="1:9" x14ac:dyDescent="0.25">
      <c r="A62" s="99"/>
      <c r="B62" s="99"/>
      <c r="C62" s="99">
        <v>97</v>
      </c>
      <c r="D62" s="99" t="s">
        <v>197</v>
      </c>
      <c r="E62" s="100">
        <v>55079.9</v>
      </c>
      <c r="F62" s="10"/>
      <c r="G62" s="10"/>
      <c r="H62" s="10"/>
      <c r="I62" s="10"/>
    </row>
    <row r="63" spans="1:9" x14ac:dyDescent="0.25">
      <c r="A63" s="101">
        <v>4</v>
      </c>
      <c r="B63" s="101"/>
      <c r="C63" s="101"/>
      <c r="D63" s="101" t="s">
        <v>41</v>
      </c>
      <c r="E63" s="102">
        <f>E64+E69</f>
        <v>574026.23999999999</v>
      </c>
    </row>
    <row r="64" spans="1:9" x14ac:dyDescent="0.25">
      <c r="A64" s="99"/>
      <c r="B64" s="99">
        <v>42</v>
      </c>
      <c r="C64" s="99"/>
      <c r="D64" s="99" t="s">
        <v>42</v>
      </c>
      <c r="E64" s="100">
        <f>SUM(E65:E68)</f>
        <v>560753.93999999994</v>
      </c>
    </row>
    <row r="65" spans="1:5" x14ac:dyDescent="0.25">
      <c r="A65" s="97"/>
      <c r="B65" s="97"/>
      <c r="C65" s="97">
        <v>4</v>
      </c>
      <c r="D65" s="97" t="s">
        <v>26</v>
      </c>
      <c r="E65" s="98">
        <v>385202.44</v>
      </c>
    </row>
    <row r="66" spans="1:5" x14ac:dyDescent="0.25">
      <c r="A66" s="97"/>
      <c r="B66" s="97"/>
      <c r="C66" s="97">
        <v>7</v>
      </c>
      <c r="D66" s="97" t="s">
        <v>43</v>
      </c>
      <c r="E66" s="98">
        <v>40837.800000000003</v>
      </c>
    </row>
    <row r="67" spans="1:5" x14ac:dyDescent="0.25">
      <c r="A67" s="97"/>
      <c r="B67" s="97"/>
      <c r="C67" s="97">
        <v>5</v>
      </c>
      <c r="D67" s="97" t="s">
        <v>39</v>
      </c>
      <c r="E67" s="98">
        <v>128741.2</v>
      </c>
    </row>
    <row r="68" spans="1:5" x14ac:dyDescent="0.25">
      <c r="A68" s="99"/>
      <c r="B68" s="99"/>
      <c r="C68" s="99">
        <v>97</v>
      </c>
      <c r="D68" s="99" t="s">
        <v>199</v>
      </c>
      <c r="E68" s="100">
        <v>5972.5</v>
      </c>
    </row>
    <row r="69" spans="1:5" x14ac:dyDescent="0.25">
      <c r="A69" s="99"/>
      <c r="B69" s="99">
        <v>45</v>
      </c>
      <c r="C69" s="99"/>
      <c r="D69" s="99" t="s">
        <v>177</v>
      </c>
      <c r="E69" s="100">
        <f>SUM(E70)</f>
        <v>13272.3</v>
      </c>
    </row>
    <row r="70" spans="1:5" x14ac:dyDescent="0.25">
      <c r="A70" s="97"/>
      <c r="B70" s="97"/>
      <c r="C70" s="97">
        <v>4</v>
      </c>
      <c r="D70" s="97" t="s">
        <v>26</v>
      </c>
      <c r="E70" s="98">
        <v>13272.3</v>
      </c>
    </row>
    <row r="71" spans="1:5" x14ac:dyDescent="0.25">
      <c r="A71" s="125" t="s">
        <v>44</v>
      </c>
      <c r="B71" s="126"/>
      <c r="C71" s="126"/>
      <c r="D71" s="127"/>
      <c r="E71" s="102">
        <f>E41+E63</f>
        <v>1674622.38</v>
      </c>
    </row>
    <row r="72" spans="1:5" ht="20.100000000000001" customHeight="1" x14ac:dyDescent="0.25"/>
    <row r="73" spans="1:5" x14ac:dyDescent="0.25">
      <c r="A73" s="123" t="s">
        <v>45</v>
      </c>
      <c r="B73" s="128"/>
      <c r="C73" s="128"/>
      <c r="D73" s="128"/>
      <c r="E73" s="128"/>
    </row>
    <row r="74" spans="1:5" ht="26.25" x14ac:dyDescent="0.25">
      <c r="A74" s="12" t="s">
        <v>19</v>
      </c>
      <c r="B74" s="12" t="s">
        <v>20</v>
      </c>
      <c r="C74" s="12" t="s">
        <v>21</v>
      </c>
      <c r="D74" s="12" t="s">
        <v>22</v>
      </c>
      <c r="E74" s="13" t="s">
        <v>23</v>
      </c>
    </row>
    <row r="75" spans="1:5" x14ac:dyDescent="0.25">
      <c r="A75" s="95">
        <v>9</v>
      </c>
      <c r="B75" s="96"/>
      <c r="C75" s="96"/>
      <c r="D75" s="53" t="s">
        <v>34</v>
      </c>
      <c r="E75" s="52"/>
    </row>
    <row r="76" spans="1:5" x14ac:dyDescent="0.25">
      <c r="A76" s="95"/>
      <c r="B76" s="95">
        <v>92</v>
      </c>
      <c r="C76" s="95"/>
      <c r="D76" s="53" t="s">
        <v>46</v>
      </c>
      <c r="E76" s="53"/>
    </row>
    <row r="77" spans="1:5" x14ac:dyDescent="0.25">
      <c r="A77" s="96"/>
      <c r="B77" s="96"/>
      <c r="C77" s="96">
        <v>1</v>
      </c>
      <c r="D77" s="52" t="s">
        <v>29</v>
      </c>
      <c r="E77" s="52">
        <v>13682.37</v>
      </c>
    </row>
    <row r="78" spans="1:5" x14ac:dyDescent="0.25">
      <c r="A78" s="96"/>
      <c r="B78" s="96"/>
      <c r="C78" s="96"/>
      <c r="D78" s="52"/>
      <c r="E78" s="52"/>
    </row>
    <row r="82" spans="3:5" x14ac:dyDescent="0.25">
      <c r="D82" s="17"/>
    </row>
    <row r="85" spans="3:5" x14ac:dyDescent="0.25">
      <c r="D85" s="16" t="s">
        <v>16</v>
      </c>
    </row>
    <row r="87" spans="3:5" x14ac:dyDescent="0.25">
      <c r="D87" s="16" t="s">
        <v>47</v>
      </c>
    </row>
    <row r="88" spans="3:5" ht="30" customHeight="1" x14ac:dyDescent="0.25">
      <c r="C88" s="49" t="s">
        <v>135</v>
      </c>
      <c r="D88" s="45" t="s">
        <v>22</v>
      </c>
      <c r="E88" s="11" t="s">
        <v>48</v>
      </c>
    </row>
    <row r="89" spans="3:5" x14ac:dyDescent="0.25">
      <c r="C89" s="1"/>
      <c r="D89" s="46" t="s">
        <v>44</v>
      </c>
      <c r="E89" s="53">
        <f>E90+E93+E95+E97+E100+E103+E108+E110+E114+E117</f>
        <v>1674622.3800000001</v>
      </c>
    </row>
    <row r="90" spans="3:5" x14ac:dyDescent="0.25">
      <c r="C90" s="2">
        <v>1</v>
      </c>
      <c r="D90" s="46" t="s">
        <v>136</v>
      </c>
      <c r="E90" s="53">
        <f>SUM(E91:E92)</f>
        <v>268079.25</v>
      </c>
    </row>
    <row r="91" spans="3:5" x14ac:dyDescent="0.25">
      <c r="C91" s="2">
        <v>11</v>
      </c>
      <c r="D91" s="47" t="s">
        <v>137</v>
      </c>
      <c r="E91" s="52">
        <v>20783.05</v>
      </c>
    </row>
    <row r="92" spans="3:5" x14ac:dyDescent="0.25">
      <c r="C92" s="2">
        <v>13</v>
      </c>
      <c r="D92" s="47" t="s">
        <v>138</v>
      </c>
      <c r="E92" s="52">
        <v>247296.2</v>
      </c>
    </row>
    <row r="93" spans="3:5" x14ac:dyDescent="0.25">
      <c r="C93" s="2">
        <v>2</v>
      </c>
      <c r="D93" s="46" t="s">
        <v>139</v>
      </c>
      <c r="E93" s="53">
        <f>SUM(E94)</f>
        <v>3318.1</v>
      </c>
    </row>
    <row r="94" spans="3:5" x14ac:dyDescent="0.25">
      <c r="C94" s="2">
        <v>22</v>
      </c>
      <c r="D94" s="47" t="s">
        <v>140</v>
      </c>
      <c r="E94" s="52">
        <v>3318.1</v>
      </c>
    </row>
    <row r="95" spans="3:5" x14ac:dyDescent="0.25">
      <c r="C95" s="2">
        <v>3</v>
      </c>
      <c r="D95" s="46" t="s">
        <v>141</v>
      </c>
      <c r="E95" s="53">
        <f>E96</f>
        <v>55079.9</v>
      </c>
    </row>
    <row r="96" spans="3:5" x14ac:dyDescent="0.25">
      <c r="C96" s="2">
        <v>32</v>
      </c>
      <c r="D96" s="47" t="s">
        <v>142</v>
      </c>
      <c r="E96" s="52">
        <v>55079.9</v>
      </c>
    </row>
    <row r="97" spans="3:5" x14ac:dyDescent="0.25">
      <c r="C97" s="2">
        <v>4</v>
      </c>
      <c r="D97" s="46" t="s">
        <v>143</v>
      </c>
      <c r="E97" s="53">
        <f>SUM(E98:E99)</f>
        <v>132233</v>
      </c>
    </row>
    <row r="98" spans="3:5" x14ac:dyDescent="0.25">
      <c r="C98" s="2">
        <v>42</v>
      </c>
      <c r="D98" s="47" t="s">
        <v>144</v>
      </c>
      <c r="E98" s="52">
        <v>25217.200000000001</v>
      </c>
    </row>
    <row r="99" spans="3:5" x14ac:dyDescent="0.25">
      <c r="C99" s="2">
        <v>47</v>
      </c>
      <c r="D99" s="47" t="s">
        <v>145</v>
      </c>
      <c r="E99" s="52">
        <v>107015.8</v>
      </c>
    </row>
    <row r="100" spans="3:5" x14ac:dyDescent="0.25">
      <c r="C100" s="2">
        <v>5</v>
      </c>
      <c r="D100" s="46" t="s">
        <v>146</v>
      </c>
      <c r="E100" s="53">
        <f>SUM(E101:E102)</f>
        <v>41144</v>
      </c>
    </row>
    <row r="101" spans="3:5" x14ac:dyDescent="0.25">
      <c r="C101" s="2">
        <v>51</v>
      </c>
      <c r="D101" s="47" t="s">
        <v>147</v>
      </c>
      <c r="E101" s="52">
        <v>33180.699999999997</v>
      </c>
    </row>
    <row r="102" spans="3:5" x14ac:dyDescent="0.25">
      <c r="C102" s="2">
        <v>56</v>
      </c>
      <c r="D102" s="47" t="s">
        <v>148</v>
      </c>
      <c r="E102" s="60">
        <v>7963.3</v>
      </c>
    </row>
    <row r="103" spans="3:5" x14ac:dyDescent="0.25">
      <c r="C103" s="2">
        <v>6</v>
      </c>
      <c r="D103" s="46" t="s">
        <v>149</v>
      </c>
      <c r="E103" s="60">
        <f>SUM(E104:E107)</f>
        <v>628135.66</v>
      </c>
    </row>
    <row r="104" spans="3:5" x14ac:dyDescent="0.25">
      <c r="C104" s="2">
        <v>62</v>
      </c>
      <c r="D104" s="47" t="s">
        <v>150</v>
      </c>
      <c r="E104" s="52">
        <v>371623.7</v>
      </c>
    </row>
    <row r="105" spans="3:5" x14ac:dyDescent="0.25">
      <c r="C105" s="2">
        <v>64</v>
      </c>
      <c r="D105" s="47" t="s">
        <v>151</v>
      </c>
      <c r="E105" s="52">
        <v>58397.9</v>
      </c>
    </row>
    <row r="106" spans="3:5" x14ac:dyDescent="0.25">
      <c r="C106" s="2">
        <v>65</v>
      </c>
      <c r="D106" s="47" t="s">
        <v>152</v>
      </c>
      <c r="E106" s="52">
        <v>114141.4</v>
      </c>
    </row>
    <row r="107" spans="3:5" ht="26.25" x14ac:dyDescent="0.25">
      <c r="C107" s="2">
        <v>66</v>
      </c>
      <c r="D107" s="48" t="s">
        <v>153</v>
      </c>
      <c r="E107" s="52">
        <v>83972.66</v>
      </c>
    </row>
    <row r="108" spans="3:5" x14ac:dyDescent="0.25">
      <c r="C108" s="11">
        <v>7</v>
      </c>
      <c r="D108" s="62" t="s">
        <v>183</v>
      </c>
      <c r="E108" s="53">
        <f>E109</f>
        <v>18713.599999999999</v>
      </c>
    </row>
    <row r="109" spans="3:5" x14ac:dyDescent="0.25">
      <c r="C109" s="2">
        <v>74</v>
      </c>
      <c r="D109" s="48" t="s">
        <v>183</v>
      </c>
      <c r="E109" s="52">
        <v>18713.599999999999</v>
      </c>
    </row>
    <row r="110" spans="3:5" x14ac:dyDescent="0.25">
      <c r="C110" s="2">
        <v>8</v>
      </c>
      <c r="D110" s="46" t="s">
        <v>154</v>
      </c>
      <c r="E110" s="53">
        <f>SUM(E111:E113)</f>
        <v>183157.9</v>
      </c>
    </row>
    <row r="111" spans="3:5" x14ac:dyDescent="0.25">
      <c r="C111" s="2">
        <v>81</v>
      </c>
      <c r="D111" s="47" t="s">
        <v>155</v>
      </c>
      <c r="E111" s="52">
        <v>39153.1</v>
      </c>
    </row>
    <row r="112" spans="3:5" x14ac:dyDescent="0.25">
      <c r="C112" s="2">
        <v>82</v>
      </c>
      <c r="D112" s="47" t="s">
        <v>156</v>
      </c>
      <c r="E112" s="52">
        <v>132723.4</v>
      </c>
    </row>
    <row r="113" spans="1:5" x14ac:dyDescent="0.25">
      <c r="C113" s="2">
        <v>84</v>
      </c>
      <c r="D113" s="47" t="s">
        <v>157</v>
      </c>
      <c r="E113" s="52">
        <v>11281.4</v>
      </c>
    </row>
    <row r="114" spans="1:5" x14ac:dyDescent="0.25">
      <c r="C114" s="2">
        <v>9</v>
      </c>
      <c r="D114" s="46" t="s">
        <v>158</v>
      </c>
      <c r="E114" s="53">
        <f>SUM(E115:E116)</f>
        <v>320201.27</v>
      </c>
    </row>
    <row r="115" spans="1:5" x14ac:dyDescent="0.25">
      <c r="C115" s="2">
        <v>91</v>
      </c>
      <c r="D115" s="47" t="s">
        <v>184</v>
      </c>
      <c r="E115" s="52">
        <v>297637.87</v>
      </c>
    </row>
    <row r="116" spans="1:5" x14ac:dyDescent="0.25">
      <c r="C116" s="2">
        <v>95</v>
      </c>
      <c r="D116" s="2" t="s">
        <v>159</v>
      </c>
      <c r="E116" s="52">
        <v>22563.4</v>
      </c>
    </row>
    <row r="117" spans="1:5" x14ac:dyDescent="0.25">
      <c r="C117" s="2">
        <v>10</v>
      </c>
      <c r="D117" s="11" t="s">
        <v>160</v>
      </c>
      <c r="E117" s="53">
        <f>SUM(E118:E119)</f>
        <v>24559.699999999997</v>
      </c>
    </row>
    <row r="118" spans="1:5" x14ac:dyDescent="0.25">
      <c r="C118" s="2">
        <v>104</v>
      </c>
      <c r="D118" s="2" t="s">
        <v>161</v>
      </c>
      <c r="E118" s="52">
        <v>16590.3</v>
      </c>
    </row>
    <row r="119" spans="1:5" ht="26.25" x14ac:dyDescent="0.25">
      <c r="C119" s="2">
        <v>107</v>
      </c>
      <c r="D119" s="4" t="s">
        <v>162</v>
      </c>
      <c r="E119" s="61">
        <v>7969.4</v>
      </c>
    </row>
    <row r="122" spans="1:5" x14ac:dyDescent="0.25">
      <c r="D122" s="16" t="s">
        <v>49</v>
      </c>
    </row>
    <row r="123" spans="1:5" x14ac:dyDescent="0.25">
      <c r="D123" s="16"/>
    </row>
    <row r="124" spans="1:5" x14ac:dyDescent="0.25">
      <c r="D124" s="16" t="s">
        <v>50</v>
      </c>
    </row>
    <row r="125" spans="1:5" ht="26.25" x14ac:dyDescent="0.25">
      <c r="A125" s="1"/>
      <c r="B125" s="1"/>
      <c r="C125" s="12" t="s">
        <v>21</v>
      </c>
      <c r="D125" s="12" t="s">
        <v>22</v>
      </c>
      <c r="E125" s="13" t="s">
        <v>23</v>
      </c>
    </row>
    <row r="126" spans="1:5" x14ac:dyDescent="0.25">
      <c r="A126" s="12" t="s">
        <v>19</v>
      </c>
      <c r="B126" s="12" t="s">
        <v>20</v>
      </c>
      <c r="C126" s="50"/>
      <c r="D126" s="50" t="s">
        <v>10</v>
      </c>
      <c r="E126" s="50">
        <v>0</v>
      </c>
    </row>
    <row r="127" spans="1:5" x14ac:dyDescent="0.25">
      <c r="A127" s="50">
        <v>8</v>
      </c>
      <c r="B127" s="50"/>
      <c r="C127" s="11"/>
      <c r="D127" s="11" t="s">
        <v>51</v>
      </c>
      <c r="E127" s="11">
        <v>0</v>
      </c>
    </row>
    <row r="128" spans="1:5" x14ac:dyDescent="0.25">
      <c r="A128" s="11"/>
      <c r="B128" s="11">
        <v>84</v>
      </c>
      <c r="C128" s="2">
        <v>8</v>
      </c>
      <c r="D128" s="2" t="s">
        <v>52</v>
      </c>
      <c r="E128" s="2">
        <v>0</v>
      </c>
    </row>
    <row r="129" spans="1:5" x14ac:dyDescent="0.25">
      <c r="A129" s="2"/>
      <c r="B129" s="2"/>
      <c r="C129" s="50"/>
      <c r="D129" s="50" t="s">
        <v>11</v>
      </c>
      <c r="E129" s="50">
        <v>0</v>
      </c>
    </row>
    <row r="130" spans="1:5" x14ac:dyDescent="0.25">
      <c r="A130" s="50">
        <v>5</v>
      </c>
      <c r="B130" s="50"/>
      <c r="C130" s="11"/>
      <c r="D130" s="11" t="s">
        <v>53</v>
      </c>
      <c r="E130" s="11">
        <v>0</v>
      </c>
    </row>
    <row r="131" spans="1:5" x14ac:dyDescent="0.25">
      <c r="A131" s="11"/>
      <c r="B131" s="11">
        <v>54</v>
      </c>
      <c r="C131" s="2">
        <v>1</v>
      </c>
      <c r="D131" s="2" t="s">
        <v>29</v>
      </c>
      <c r="E131" s="2">
        <v>0</v>
      </c>
    </row>
    <row r="132" spans="1:5" x14ac:dyDescent="0.25">
      <c r="A132" s="10"/>
      <c r="B132" s="10"/>
    </row>
  </sheetData>
  <mergeCells count="5">
    <mergeCell ref="A27:D27"/>
    <mergeCell ref="A28:E28"/>
    <mergeCell ref="A29:E29"/>
    <mergeCell ref="A71:D71"/>
    <mergeCell ref="A73:E7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321"/>
  <sheetViews>
    <sheetView tabSelected="1" workbookViewId="0">
      <selection activeCell="I31" sqref="I31"/>
    </sheetView>
  </sheetViews>
  <sheetFormatPr defaultRowHeight="15" x14ac:dyDescent="0.25"/>
  <cols>
    <col min="1" max="1" width="11.7109375" customWidth="1"/>
    <col min="2" max="2" width="46.7109375" customWidth="1"/>
    <col min="3" max="3" width="20.7109375" customWidth="1"/>
  </cols>
  <sheetData>
    <row r="2" spans="1:3" x14ac:dyDescent="0.25">
      <c r="B2" s="18"/>
    </row>
    <row r="3" spans="1:3" x14ac:dyDescent="0.25">
      <c r="B3" s="18"/>
    </row>
    <row r="5" spans="1:3" x14ac:dyDescent="0.25">
      <c r="A5" s="19"/>
      <c r="B5" s="19"/>
      <c r="C5" s="19"/>
    </row>
    <row r="6" spans="1:3" x14ac:dyDescent="0.25">
      <c r="A6" s="19"/>
      <c r="B6" s="19"/>
      <c r="C6" s="20"/>
    </row>
    <row r="7" spans="1:3" ht="39.950000000000003" customHeight="1" x14ac:dyDescent="0.25">
      <c r="A7" s="22" t="s">
        <v>54</v>
      </c>
      <c r="B7" s="23" t="s">
        <v>55</v>
      </c>
      <c r="C7" s="74">
        <f>C9+C210+C247</f>
        <v>1674622.3800000001</v>
      </c>
    </row>
    <row r="8" spans="1:3" x14ac:dyDescent="0.25">
      <c r="A8" s="130"/>
      <c r="B8" s="131"/>
      <c r="C8" s="131"/>
    </row>
    <row r="9" spans="1:3" ht="36" x14ac:dyDescent="0.25">
      <c r="A9" s="24" t="s">
        <v>56</v>
      </c>
      <c r="B9" s="25" t="s">
        <v>57</v>
      </c>
      <c r="C9" s="75">
        <f>C12+C30+C116+C127</f>
        <v>1368958.81</v>
      </c>
    </row>
    <row r="10" spans="1:3" x14ac:dyDescent="0.25">
      <c r="A10" s="27"/>
      <c r="B10" s="28"/>
      <c r="C10" s="28"/>
    </row>
    <row r="11" spans="1:3" ht="30" customHeight="1" x14ac:dyDescent="0.25">
      <c r="A11" s="21" t="s">
        <v>64</v>
      </c>
      <c r="B11" s="21" t="s">
        <v>22</v>
      </c>
      <c r="C11" s="21" t="s">
        <v>23</v>
      </c>
    </row>
    <row r="12" spans="1:3" ht="31.5" x14ac:dyDescent="0.25">
      <c r="A12" s="29" t="s">
        <v>58</v>
      </c>
      <c r="B12" s="30" t="s">
        <v>59</v>
      </c>
      <c r="C12" s="63">
        <f>C13+C21</f>
        <v>268079.25</v>
      </c>
    </row>
    <row r="13" spans="1:3" x14ac:dyDescent="0.25">
      <c r="A13" s="132" t="s">
        <v>60</v>
      </c>
      <c r="B13" s="132" t="s">
        <v>61</v>
      </c>
      <c r="C13" s="133">
        <f>C15+C18</f>
        <v>20783.05</v>
      </c>
    </row>
    <row r="14" spans="1:3" x14ac:dyDescent="0.25">
      <c r="A14" s="132"/>
      <c r="B14" s="132"/>
      <c r="C14" s="134"/>
    </row>
    <row r="15" spans="1:3" x14ac:dyDescent="0.25">
      <c r="A15" s="33">
        <v>1</v>
      </c>
      <c r="B15" s="32" t="s">
        <v>29</v>
      </c>
      <c r="C15" s="108">
        <f>SUM(C16)</f>
        <v>19908.3</v>
      </c>
    </row>
    <row r="16" spans="1:3" x14ac:dyDescent="0.25">
      <c r="A16" s="34">
        <v>3</v>
      </c>
      <c r="B16" s="33" t="s">
        <v>4</v>
      </c>
      <c r="C16" s="108">
        <f>SUM(C17)</f>
        <v>19908.3</v>
      </c>
    </row>
    <row r="17" spans="1:3" x14ac:dyDescent="0.25">
      <c r="A17" s="103">
        <v>32</v>
      </c>
      <c r="B17" s="103" t="s">
        <v>38</v>
      </c>
      <c r="C17" s="108">
        <v>19908.3</v>
      </c>
    </row>
    <row r="18" spans="1:3" x14ac:dyDescent="0.25">
      <c r="A18" s="104">
        <v>3</v>
      </c>
      <c r="B18" s="105" t="s">
        <v>27</v>
      </c>
      <c r="C18" s="108">
        <f>SUM(C19)</f>
        <v>874.75</v>
      </c>
    </row>
    <row r="19" spans="1:3" x14ac:dyDescent="0.25">
      <c r="A19" s="34">
        <v>3</v>
      </c>
      <c r="B19" s="33" t="s">
        <v>4</v>
      </c>
      <c r="C19" s="108">
        <f>SUM(C20)</f>
        <v>874.75</v>
      </c>
    </row>
    <row r="20" spans="1:3" ht="15" customHeight="1" x14ac:dyDescent="0.25">
      <c r="A20" s="103">
        <v>32</v>
      </c>
      <c r="B20" s="103" t="s">
        <v>38</v>
      </c>
      <c r="C20" s="106">
        <v>874.75</v>
      </c>
    </row>
    <row r="21" spans="1:3" ht="30" customHeight="1" x14ac:dyDescent="0.25">
      <c r="A21" s="31" t="s">
        <v>62</v>
      </c>
      <c r="B21" s="31" t="s">
        <v>63</v>
      </c>
      <c r="C21" s="84">
        <f>C22+C27</f>
        <v>247296.2</v>
      </c>
    </row>
    <row r="22" spans="1:3" ht="15" customHeight="1" x14ac:dyDescent="0.25">
      <c r="A22" s="33">
        <v>1</v>
      </c>
      <c r="B22" s="32" t="s">
        <v>29</v>
      </c>
      <c r="C22" s="108">
        <f>SUM(C23)</f>
        <v>246142.7</v>
      </c>
    </row>
    <row r="23" spans="1:3" ht="15" customHeight="1" x14ac:dyDescent="0.25">
      <c r="A23" s="34">
        <v>3</v>
      </c>
      <c r="B23" s="33" t="s">
        <v>4</v>
      </c>
      <c r="C23" s="108">
        <f>SUM(C24:C26)</f>
        <v>246142.7</v>
      </c>
    </row>
    <row r="24" spans="1:3" ht="15" customHeight="1" x14ac:dyDescent="0.25">
      <c r="A24" s="103">
        <v>31</v>
      </c>
      <c r="B24" s="103" t="s">
        <v>37</v>
      </c>
      <c r="C24" s="106">
        <v>176375.6</v>
      </c>
    </row>
    <row r="25" spans="1:3" x14ac:dyDescent="0.25">
      <c r="A25" s="103">
        <v>32</v>
      </c>
      <c r="B25" s="103" t="s">
        <v>38</v>
      </c>
      <c r="C25" s="106">
        <v>62467.4</v>
      </c>
    </row>
    <row r="26" spans="1:3" x14ac:dyDescent="0.25">
      <c r="A26" s="103">
        <v>34</v>
      </c>
      <c r="B26" s="103" t="s">
        <v>40</v>
      </c>
      <c r="C26" s="106">
        <v>7299.7</v>
      </c>
    </row>
    <row r="27" spans="1:3" x14ac:dyDescent="0.25">
      <c r="A27" s="104">
        <v>4</v>
      </c>
      <c r="B27" s="105" t="s">
        <v>26</v>
      </c>
      <c r="C27" s="106">
        <f>SUM(C29)</f>
        <v>1153.5</v>
      </c>
    </row>
    <row r="28" spans="1:3" x14ac:dyDescent="0.25">
      <c r="A28" s="107">
        <v>3</v>
      </c>
      <c r="B28" s="104" t="s">
        <v>4</v>
      </c>
      <c r="C28" s="106">
        <f>C29</f>
        <v>1153.5</v>
      </c>
    </row>
    <row r="29" spans="1:3" x14ac:dyDescent="0.25">
      <c r="A29" s="21">
        <v>32</v>
      </c>
      <c r="B29" s="21" t="s">
        <v>38</v>
      </c>
      <c r="C29" s="64">
        <v>1153.5</v>
      </c>
    </row>
    <row r="30" spans="1:3" ht="31.5" customHeight="1" x14ac:dyDescent="0.25">
      <c r="A30" s="36" t="s">
        <v>65</v>
      </c>
      <c r="B30" s="36" t="s">
        <v>66</v>
      </c>
      <c r="C30" s="67">
        <f>C31+C43+C53+C62+C76+C88+C95+C109</f>
        <v>688698.26</v>
      </c>
    </row>
    <row r="31" spans="1:3" ht="30" x14ac:dyDescent="0.25">
      <c r="A31" s="31" t="s">
        <v>67</v>
      </c>
      <c r="B31" s="37" t="s">
        <v>68</v>
      </c>
      <c r="C31" s="84">
        <f>C32+C35+C40</f>
        <v>103523.69999999998</v>
      </c>
    </row>
    <row r="32" spans="1:3" x14ac:dyDescent="0.25">
      <c r="A32" s="33">
        <v>97</v>
      </c>
      <c r="B32" s="32" t="s">
        <v>198</v>
      </c>
      <c r="C32" s="102">
        <f>C33</f>
        <v>2654.4</v>
      </c>
    </row>
    <row r="33" spans="1:3" x14ac:dyDescent="0.25">
      <c r="A33" s="34">
        <v>3</v>
      </c>
      <c r="B33" s="33" t="s">
        <v>4</v>
      </c>
      <c r="C33" s="65">
        <f>SUM(C34)</f>
        <v>2654.4</v>
      </c>
    </row>
    <row r="34" spans="1:3" x14ac:dyDescent="0.25">
      <c r="A34" s="103">
        <v>32</v>
      </c>
      <c r="B34" s="103" t="s">
        <v>38</v>
      </c>
      <c r="C34" s="65">
        <v>2654.4</v>
      </c>
    </row>
    <row r="35" spans="1:3" x14ac:dyDescent="0.25">
      <c r="A35" s="104">
        <v>4</v>
      </c>
      <c r="B35" s="105" t="s">
        <v>26</v>
      </c>
      <c r="C35" s="65">
        <f>C36+C38</f>
        <v>83615.299999999988</v>
      </c>
    </row>
    <row r="36" spans="1:3" x14ac:dyDescent="0.25">
      <c r="A36" s="34">
        <v>3</v>
      </c>
      <c r="B36" s="33" t="s">
        <v>4</v>
      </c>
      <c r="C36" s="65">
        <f>SUM(C37)</f>
        <v>23890.1</v>
      </c>
    </row>
    <row r="37" spans="1:3" x14ac:dyDescent="0.25">
      <c r="A37" s="103">
        <v>32</v>
      </c>
      <c r="B37" s="103" t="s">
        <v>38</v>
      </c>
      <c r="C37" s="65">
        <v>23890.1</v>
      </c>
    </row>
    <row r="38" spans="1:3" x14ac:dyDescent="0.25">
      <c r="A38" s="101">
        <v>4</v>
      </c>
      <c r="B38" s="101" t="s">
        <v>5</v>
      </c>
      <c r="C38" s="65">
        <f>C39</f>
        <v>59725.2</v>
      </c>
    </row>
    <row r="39" spans="1:3" x14ac:dyDescent="0.25">
      <c r="A39" s="101">
        <v>42</v>
      </c>
      <c r="B39" s="101" t="s">
        <v>185</v>
      </c>
      <c r="C39" s="65">
        <v>59725.2</v>
      </c>
    </row>
    <row r="40" spans="1:3" x14ac:dyDescent="0.25">
      <c r="A40" s="109">
        <v>7</v>
      </c>
      <c r="B40" s="110" t="s">
        <v>164</v>
      </c>
      <c r="C40" s="65">
        <f>C41</f>
        <v>17254</v>
      </c>
    </row>
    <row r="41" spans="1:3" x14ac:dyDescent="0.25">
      <c r="A41" s="101">
        <v>4</v>
      </c>
      <c r="B41" s="101" t="s">
        <v>5</v>
      </c>
      <c r="C41" s="102">
        <f>SUM(C42)</f>
        <v>17254</v>
      </c>
    </row>
    <row r="42" spans="1:3" x14ac:dyDescent="0.25">
      <c r="A42" s="101">
        <v>42</v>
      </c>
      <c r="B42" s="101" t="s">
        <v>185</v>
      </c>
      <c r="C42" s="102">
        <v>17254</v>
      </c>
    </row>
    <row r="43" spans="1:3" ht="30" x14ac:dyDescent="0.25">
      <c r="A43" s="38" t="s">
        <v>69</v>
      </c>
      <c r="B43" s="39" t="s">
        <v>70</v>
      </c>
      <c r="C43" s="84">
        <f>C44+C47+C50</f>
        <v>58397.9</v>
      </c>
    </row>
    <row r="44" spans="1:3" x14ac:dyDescent="0.25">
      <c r="A44" s="33">
        <v>97</v>
      </c>
      <c r="B44" s="32" t="s">
        <v>199</v>
      </c>
      <c r="C44" s="102">
        <f>C45</f>
        <v>2654.4</v>
      </c>
    </row>
    <row r="45" spans="1:3" x14ac:dyDescent="0.25">
      <c r="A45" s="34">
        <v>3</v>
      </c>
      <c r="B45" s="33" t="s">
        <v>4</v>
      </c>
      <c r="C45" s="60">
        <f>C46</f>
        <v>2654.4</v>
      </c>
    </row>
    <row r="46" spans="1:3" x14ac:dyDescent="0.25">
      <c r="A46" s="21">
        <v>32</v>
      </c>
      <c r="B46" s="21" t="s">
        <v>38</v>
      </c>
      <c r="C46" s="60">
        <v>2654.4</v>
      </c>
    </row>
    <row r="47" spans="1:3" x14ac:dyDescent="0.25">
      <c r="A47" s="35">
        <v>3</v>
      </c>
      <c r="B47" s="26" t="s">
        <v>27</v>
      </c>
      <c r="C47" s="60">
        <f>C48</f>
        <v>53089</v>
      </c>
    </row>
    <row r="48" spans="1:3" x14ac:dyDescent="0.25">
      <c r="A48" s="34">
        <v>3</v>
      </c>
      <c r="B48" s="33" t="s">
        <v>4</v>
      </c>
      <c r="C48" s="60">
        <f>C49</f>
        <v>53089</v>
      </c>
    </row>
    <row r="49" spans="1:3" x14ac:dyDescent="0.25">
      <c r="A49" s="21">
        <v>32</v>
      </c>
      <c r="B49" s="21" t="s">
        <v>38</v>
      </c>
      <c r="C49" s="60">
        <v>53089</v>
      </c>
    </row>
    <row r="50" spans="1:3" x14ac:dyDescent="0.25">
      <c r="A50" s="35">
        <v>4</v>
      </c>
      <c r="B50" s="26" t="s">
        <v>26</v>
      </c>
      <c r="C50" s="60">
        <f>C51</f>
        <v>2654.5</v>
      </c>
    </row>
    <row r="51" spans="1:3" x14ac:dyDescent="0.25">
      <c r="A51" s="50">
        <v>4</v>
      </c>
      <c r="B51" s="50" t="s">
        <v>5</v>
      </c>
      <c r="C51" s="60">
        <f>C52</f>
        <v>2654.5</v>
      </c>
    </row>
    <row r="52" spans="1:3" x14ac:dyDescent="0.25">
      <c r="A52" s="50">
        <v>42</v>
      </c>
      <c r="B52" s="50" t="s">
        <v>185</v>
      </c>
      <c r="C52" s="60">
        <v>2654.5</v>
      </c>
    </row>
    <row r="53" spans="1:3" ht="30" x14ac:dyDescent="0.25">
      <c r="A53" s="31" t="s">
        <v>71</v>
      </c>
      <c r="B53" s="37" t="s">
        <v>72</v>
      </c>
      <c r="C53" s="84">
        <f>C54+C57</f>
        <v>49107.4</v>
      </c>
    </row>
    <row r="54" spans="1:3" x14ac:dyDescent="0.25">
      <c r="A54" s="33">
        <v>1</v>
      </c>
      <c r="B54" s="32" t="s">
        <v>29</v>
      </c>
      <c r="C54" s="65">
        <f>C55</f>
        <v>2654.4</v>
      </c>
    </row>
    <row r="55" spans="1:3" x14ac:dyDescent="0.25">
      <c r="A55" s="34">
        <v>3</v>
      </c>
      <c r="B55" s="33" t="s">
        <v>4</v>
      </c>
      <c r="C55" s="65">
        <f>C56</f>
        <v>2654.4</v>
      </c>
    </row>
    <row r="56" spans="1:3" x14ac:dyDescent="0.25">
      <c r="A56" s="103">
        <v>32</v>
      </c>
      <c r="B56" s="103" t="s">
        <v>38</v>
      </c>
      <c r="C56" s="65">
        <v>2654.4</v>
      </c>
    </row>
    <row r="57" spans="1:3" x14ac:dyDescent="0.25">
      <c r="A57" s="104">
        <v>4</v>
      </c>
      <c r="B57" s="105" t="s">
        <v>26</v>
      </c>
      <c r="C57" s="65">
        <f>C58</f>
        <v>46453</v>
      </c>
    </row>
    <row r="58" spans="1:3" x14ac:dyDescent="0.25">
      <c r="A58" s="101">
        <v>4</v>
      </c>
      <c r="B58" s="101" t="s">
        <v>5</v>
      </c>
      <c r="C58" s="65">
        <f>C59</f>
        <v>46453</v>
      </c>
    </row>
    <row r="59" spans="1:3" x14ac:dyDescent="0.25">
      <c r="A59" s="101">
        <v>42</v>
      </c>
      <c r="B59" s="101" t="s">
        <v>185</v>
      </c>
      <c r="C59" s="65">
        <v>46453</v>
      </c>
    </row>
    <row r="60" spans="1:3" x14ac:dyDescent="0.25">
      <c r="A60" s="111"/>
      <c r="B60" s="111"/>
      <c r="C60" s="65"/>
    </row>
    <row r="61" spans="1:3" x14ac:dyDescent="0.25">
      <c r="A61" s="111"/>
      <c r="B61" s="111"/>
      <c r="C61" s="65"/>
    </row>
    <row r="62" spans="1:3" ht="30" x14ac:dyDescent="0.25">
      <c r="A62" s="31" t="s">
        <v>73</v>
      </c>
      <c r="B62" s="31" t="s">
        <v>74</v>
      </c>
      <c r="C62" s="84">
        <f>C63+C64+C67+C70+C73</f>
        <v>61052.400000000009</v>
      </c>
    </row>
    <row r="63" spans="1:3" x14ac:dyDescent="0.25">
      <c r="A63" s="33">
        <v>1</v>
      </c>
      <c r="B63" s="32" t="s">
        <v>29</v>
      </c>
      <c r="C63" s="65">
        <v>12311.22</v>
      </c>
    </row>
    <row r="64" spans="1:3" x14ac:dyDescent="0.25">
      <c r="A64" s="103">
        <v>91</v>
      </c>
      <c r="B64" s="103" t="s">
        <v>195</v>
      </c>
      <c r="C64" s="65">
        <v>2951.78</v>
      </c>
    </row>
    <row r="65" spans="1:3" x14ac:dyDescent="0.25">
      <c r="A65" s="34">
        <v>3</v>
      </c>
      <c r="B65" s="33" t="s">
        <v>4</v>
      </c>
      <c r="C65" s="65">
        <f>C66</f>
        <v>15263</v>
      </c>
    </row>
    <row r="66" spans="1:3" x14ac:dyDescent="0.25">
      <c r="A66" s="103">
        <v>32</v>
      </c>
      <c r="B66" s="103" t="s">
        <v>38</v>
      </c>
      <c r="C66" s="65">
        <v>15263</v>
      </c>
    </row>
    <row r="67" spans="1:3" x14ac:dyDescent="0.25">
      <c r="A67" s="104">
        <v>3</v>
      </c>
      <c r="B67" s="105" t="s">
        <v>27</v>
      </c>
      <c r="C67" s="65">
        <f>C68</f>
        <v>19244.8</v>
      </c>
    </row>
    <row r="68" spans="1:3" x14ac:dyDescent="0.25">
      <c r="A68" s="34">
        <v>3</v>
      </c>
      <c r="B68" s="33" t="s">
        <v>4</v>
      </c>
      <c r="C68" s="65">
        <f>C69</f>
        <v>19244.8</v>
      </c>
    </row>
    <row r="69" spans="1:3" x14ac:dyDescent="0.25">
      <c r="A69" s="103">
        <v>32</v>
      </c>
      <c r="B69" s="103" t="s">
        <v>38</v>
      </c>
      <c r="C69" s="65">
        <v>19244.8</v>
      </c>
    </row>
    <row r="70" spans="1:3" x14ac:dyDescent="0.25">
      <c r="A70" s="104">
        <v>4</v>
      </c>
      <c r="B70" s="105" t="s">
        <v>26</v>
      </c>
      <c r="C70" s="65">
        <f>C71</f>
        <v>13272.3</v>
      </c>
    </row>
    <row r="71" spans="1:3" x14ac:dyDescent="0.25">
      <c r="A71" s="101">
        <v>4</v>
      </c>
      <c r="B71" s="101" t="s">
        <v>5</v>
      </c>
      <c r="C71" s="65">
        <f>C72</f>
        <v>13272.3</v>
      </c>
    </row>
    <row r="72" spans="1:3" x14ac:dyDescent="0.25">
      <c r="A72" s="101">
        <v>42</v>
      </c>
      <c r="B72" s="101" t="s">
        <v>185</v>
      </c>
      <c r="C72" s="65">
        <v>13272.3</v>
      </c>
    </row>
    <row r="73" spans="1:3" x14ac:dyDescent="0.25">
      <c r="A73" s="109">
        <v>7</v>
      </c>
      <c r="B73" s="110" t="s">
        <v>164</v>
      </c>
      <c r="C73" s="65">
        <f>C74</f>
        <v>13272.3</v>
      </c>
    </row>
    <row r="74" spans="1:3" x14ac:dyDescent="0.25">
      <c r="A74" s="101">
        <v>4</v>
      </c>
      <c r="B74" s="101" t="s">
        <v>5</v>
      </c>
      <c r="C74" s="65">
        <f>C75</f>
        <v>13272.3</v>
      </c>
    </row>
    <row r="75" spans="1:3" x14ac:dyDescent="0.25">
      <c r="A75" s="101">
        <v>45</v>
      </c>
      <c r="B75" s="101" t="s">
        <v>186</v>
      </c>
      <c r="C75" s="102">
        <v>13272.3</v>
      </c>
    </row>
    <row r="76" spans="1:3" ht="30" x14ac:dyDescent="0.25">
      <c r="A76" s="31" t="s">
        <v>75</v>
      </c>
      <c r="B76" s="31" t="s">
        <v>76</v>
      </c>
      <c r="C76" s="84">
        <f>C77+C80+C85</f>
        <v>64544.2</v>
      </c>
    </row>
    <row r="77" spans="1:3" x14ac:dyDescent="0.25">
      <c r="A77" s="33">
        <v>97</v>
      </c>
      <c r="B77" s="32" t="s">
        <v>196</v>
      </c>
      <c r="C77" s="102">
        <f>C78</f>
        <v>18448.5</v>
      </c>
    </row>
    <row r="78" spans="1:3" x14ac:dyDescent="0.25">
      <c r="A78" s="34">
        <v>3</v>
      </c>
      <c r="B78" s="33" t="s">
        <v>4</v>
      </c>
      <c r="C78" s="65">
        <f>C79</f>
        <v>18448.5</v>
      </c>
    </row>
    <row r="79" spans="1:3" x14ac:dyDescent="0.25">
      <c r="A79" s="103">
        <v>32</v>
      </c>
      <c r="B79" s="103" t="s">
        <v>38</v>
      </c>
      <c r="C79" s="65">
        <v>18448.5</v>
      </c>
    </row>
    <row r="80" spans="1:3" x14ac:dyDescent="0.25">
      <c r="A80" s="104">
        <v>4</v>
      </c>
      <c r="B80" s="105" t="s">
        <v>26</v>
      </c>
      <c r="C80" s="65">
        <f>C81+C83</f>
        <v>19551.099999999999</v>
      </c>
    </row>
    <row r="81" spans="1:3" x14ac:dyDescent="0.25">
      <c r="A81" s="34">
        <v>3</v>
      </c>
      <c r="B81" s="33" t="s">
        <v>4</v>
      </c>
      <c r="C81" s="65">
        <f>C82</f>
        <v>11945.1</v>
      </c>
    </row>
    <row r="82" spans="1:3" x14ac:dyDescent="0.25">
      <c r="A82" s="103">
        <v>32</v>
      </c>
      <c r="B82" s="103" t="s">
        <v>38</v>
      </c>
      <c r="C82" s="65">
        <v>11945.1</v>
      </c>
    </row>
    <row r="83" spans="1:3" x14ac:dyDescent="0.25">
      <c r="A83" s="101">
        <v>4</v>
      </c>
      <c r="B83" s="101" t="s">
        <v>5</v>
      </c>
      <c r="C83" s="65">
        <f>C84</f>
        <v>7606</v>
      </c>
    </row>
    <row r="84" spans="1:3" x14ac:dyDescent="0.25">
      <c r="A84" s="101">
        <v>42</v>
      </c>
      <c r="B84" s="101" t="s">
        <v>185</v>
      </c>
      <c r="C84" s="65">
        <v>7606</v>
      </c>
    </row>
    <row r="85" spans="1:3" x14ac:dyDescent="0.25">
      <c r="A85" s="109">
        <v>5</v>
      </c>
      <c r="B85" s="110" t="s">
        <v>39</v>
      </c>
      <c r="C85" s="102">
        <f>C86</f>
        <v>26544.6</v>
      </c>
    </row>
    <row r="86" spans="1:3" x14ac:dyDescent="0.25">
      <c r="A86" s="101">
        <v>4</v>
      </c>
      <c r="B86" s="101" t="s">
        <v>5</v>
      </c>
      <c r="C86" s="65">
        <f>C87</f>
        <v>26544.6</v>
      </c>
    </row>
    <row r="87" spans="1:3" x14ac:dyDescent="0.25">
      <c r="A87" s="101">
        <v>42</v>
      </c>
      <c r="B87" s="101" t="s">
        <v>185</v>
      </c>
      <c r="C87" s="65">
        <v>26544.6</v>
      </c>
    </row>
    <row r="88" spans="1:3" ht="30" x14ac:dyDescent="0.25">
      <c r="A88" s="31" t="s">
        <v>77</v>
      </c>
      <c r="B88" s="31" t="s">
        <v>78</v>
      </c>
      <c r="C88" s="84">
        <f>C89+C92</f>
        <v>268100</v>
      </c>
    </row>
    <row r="89" spans="1:3" x14ac:dyDescent="0.25">
      <c r="A89" s="33">
        <v>1</v>
      </c>
      <c r="B89" s="32" t="s">
        <v>29</v>
      </c>
      <c r="C89" s="65">
        <f>C90</f>
        <v>2654.4</v>
      </c>
    </row>
    <row r="90" spans="1:3" x14ac:dyDescent="0.25">
      <c r="A90" s="34">
        <v>3</v>
      </c>
      <c r="B90" s="33" t="s">
        <v>4</v>
      </c>
      <c r="C90" s="65">
        <f>C91</f>
        <v>2654.4</v>
      </c>
    </row>
    <row r="91" spans="1:3" x14ac:dyDescent="0.25">
      <c r="A91" s="103">
        <v>32</v>
      </c>
      <c r="B91" s="103" t="s">
        <v>38</v>
      </c>
      <c r="C91" s="65">
        <v>2654.4</v>
      </c>
    </row>
    <row r="92" spans="1:3" x14ac:dyDescent="0.25">
      <c r="A92" s="104">
        <v>4</v>
      </c>
      <c r="B92" s="105" t="s">
        <v>26</v>
      </c>
      <c r="C92" s="65">
        <f>C93</f>
        <v>265445.59999999998</v>
      </c>
    </row>
    <row r="93" spans="1:3" x14ac:dyDescent="0.25">
      <c r="A93" s="101">
        <v>4</v>
      </c>
      <c r="B93" s="101" t="s">
        <v>5</v>
      </c>
      <c r="C93" s="65">
        <f>C94</f>
        <v>265445.59999999998</v>
      </c>
    </row>
    <row r="94" spans="1:3" x14ac:dyDescent="0.25">
      <c r="A94" s="101">
        <v>42</v>
      </c>
      <c r="B94" s="101" t="s">
        <v>185</v>
      </c>
      <c r="C94" s="65">
        <v>265445.59999999998</v>
      </c>
    </row>
    <row r="95" spans="1:3" ht="30" x14ac:dyDescent="0.25">
      <c r="A95" s="31" t="s">
        <v>79</v>
      </c>
      <c r="B95" s="31" t="s">
        <v>80</v>
      </c>
      <c r="C95" s="84">
        <f>C96+C97+C100+C103+C106</f>
        <v>79327.359999999986</v>
      </c>
    </row>
    <row r="96" spans="1:3" x14ac:dyDescent="0.25">
      <c r="A96" s="33">
        <v>1</v>
      </c>
      <c r="B96" s="32" t="s">
        <v>29</v>
      </c>
      <c r="C96" s="69">
        <v>1654.98</v>
      </c>
    </row>
    <row r="97" spans="1:3" x14ac:dyDescent="0.25">
      <c r="A97" s="33">
        <v>97</v>
      </c>
      <c r="B97" s="32" t="s">
        <v>197</v>
      </c>
      <c r="C97" s="108">
        <v>2724.82</v>
      </c>
    </row>
    <row r="98" spans="1:3" x14ac:dyDescent="0.25">
      <c r="A98" s="34">
        <v>3</v>
      </c>
      <c r="B98" s="33" t="s">
        <v>4</v>
      </c>
      <c r="C98" s="69">
        <f>C99</f>
        <v>4379.8</v>
      </c>
    </row>
    <row r="99" spans="1:3" x14ac:dyDescent="0.25">
      <c r="A99" s="103">
        <v>32</v>
      </c>
      <c r="B99" s="103" t="s">
        <v>38</v>
      </c>
      <c r="C99" s="69">
        <v>4379.8</v>
      </c>
    </row>
    <row r="100" spans="1:3" x14ac:dyDescent="0.25">
      <c r="A100" s="104">
        <v>3</v>
      </c>
      <c r="B100" s="105" t="s">
        <v>27</v>
      </c>
      <c r="C100" s="69">
        <f>C101</f>
        <v>32782.6</v>
      </c>
    </row>
    <row r="101" spans="1:3" x14ac:dyDescent="0.25">
      <c r="A101" s="34">
        <v>3</v>
      </c>
      <c r="B101" s="33" t="s">
        <v>4</v>
      </c>
      <c r="C101" s="69">
        <f>C102</f>
        <v>32782.6</v>
      </c>
    </row>
    <row r="102" spans="1:3" x14ac:dyDescent="0.25">
      <c r="A102" s="103">
        <v>32</v>
      </c>
      <c r="B102" s="103" t="s">
        <v>38</v>
      </c>
      <c r="C102" s="69">
        <v>32782.6</v>
      </c>
    </row>
    <row r="103" spans="1:3" x14ac:dyDescent="0.25">
      <c r="A103" s="104">
        <v>4</v>
      </c>
      <c r="B103" s="105" t="s">
        <v>26</v>
      </c>
      <c r="C103" s="69">
        <f>C104</f>
        <v>41144.06</v>
      </c>
    </row>
    <row r="104" spans="1:3" x14ac:dyDescent="0.25">
      <c r="A104" s="34">
        <v>3</v>
      </c>
      <c r="B104" s="33" t="s">
        <v>4</v>
      </c>
      <c r="C104" s="69">
        <f>C105</f>
        <v>41144.06</v>
      </c>
    </row>
    <row r="105" spans="1:3" x14ac:dyDescent="0.25">
      <c r="A105" s="103">
        <v>32</v>
      </c>
      <c r="B105" s="103" t="s">
        <v>38</v>
      </c>
      <c r="C105" s="66">
        <v>41144.06</v>
      </c>
    </row>
    <row r="106" spans="1:3" x14ac:dyDescent="0.25">
      <c r="A106" s="109">
        <v>7</v>
      </c>
      <c r="B106" s="110" t="s">
        <v>164</v>
      </c>
      <c r="C106" s="66">
        <f>C107</f>
        <v>1020.9</v>
      </c>
    </row>
    <row r="107" spans="1:3" x14ac:dyDescent="0.25">
      <c r="A107" s="101">
        <v>4</v>
      </c>
      <c r="B107" s="101" t="s">
        <v>5</v>
      </c>
      <c r="C107" s="66">
        <f>C108</f>
        <v>1020.9</v>
      </c>
    </row>
    <row r="108" spans="1:3" x14ac:dyDescent="0.25">
      <c r="A108" s="101">
        <v>42</v>
      </c>
      <c r="B108" s="101" t="s">
        <v>185</v>
      </c>
      <c r="C108" s="66">
        <v>1020.9</v>
      </c>
    </row>
    <row r="109" spans="1:3" ht="30" x14ac:dyDescent="0.25">
      <c r="A109" s="31" t="s">
        <v>81</v>
      </c>
      <c r="B109" s="31" t="s">
        <v>82</v>
      </c>
      <c r="C109" s="84">
        <f>C110+C113</f>
        <v>4645.3</v>
      </c>
    </row>
    <row r="110" spans="1:3" x14ac:dyDescent="0.25">
      <c r="A110" s="33">
        <v>1</v>
      </c>
      <c r="B110" s="32" t="s">
        <v>29</v>
      </c>
      <c r="C110" s="65">
        <f>C111</f>
        <v>663.6</v>
      </c>
    </row>
    <row r="111" spans="1:3" x14ac:dyDescent="0.25">
      <c r="A111" s="34">
        <v>3</v>
      </c>
      <c r="B111" s="33" t="s">
        <v>4</v>
      </c>
      <c r="C111" s="65">
        <f>C112</f>
        <v>663.6</v>
      </c>
    </row>
    <row r="112" spans="1:3" x14ac:dyDescent="0.25">
      <c r="A112" s="103">
        <v>32</v>
      </c>
      <c r="B112" s="103" t="s">
        <v>38</v>
      </c>
      <c r="C112" s="65">
        <v>663.6</v>
      </c>
    </row>
    <row r="113" spans="1:3" x14ac:dyDescent="0.25">
      <c r="A113" s="104">
        <v>4</v>
      </c>
      <c r="B113" s="105" t="s">
        <v>26</v>
      </c>
      <c r="C113" s="65">
        <f>C114</f>
        <v>3981.7</v>
      </c>
    </row>
    <row r="114" spans="1:3" x14ac:dyDescent="0.25">
      <c r="A114" s="34">
        <v>3</v>
      </c>
      <c r="B114" s="33" t="s">
        <v>4</v>
      </c>
      <c r="C114" s="65">
        <f>C115</f>
        <v>3981.7</v>
      </c>
    </row>
    <row r="115" spans="1:3" x14ac:dyDescent="0.25">
      <c r="A115" s="103">
        <v>32</v>
      </c>
      <c r="B115" s="103" t="s">
        <v>38</v>
      </c>
      <c r="C115" s="65">
        <v>3981.7</v>
      </c>
    </row>
    <row r="116" spans="1:3" ht="31.5" customHeight="1" x14ac:dyDescent="0.25">
      <c r="A116" s="41" t="s">
        <v>84</v>
      </c>
      <c r="B116" s="42" t="s">
        <v>85</v>
      </c>
      <c r="C116" s="114">
        <f>C117+C122</f>
        <v>41144</v>
      </c>
    </row>
    <row r="117" spans="1:3" ht="30" customHeight="1" x14ac:dyDescent="0.25">
      <c r="A117" s="31" t="s">
        <v>86</v>
      </c>
      <c r="B117" s="43" t="s">
        <v>87</v>
      </c>
      <c r="C117" s="115">
        <f>C118</f>
        <v>33180.699999999997</v>
      </c>
    </row>
    <row r="118" spans="1:3" x14ac:dyDescent="0.25">
      <c r="A118" s="33">
        <v>91</v>
      </c>
      <c r="B118" s="32" t="s">
        <v>195</v>
      </c>
      <c r="C118" s="102">
        <f>C119</f>
        <v>33180.699999999997</v>
      </c>
    </row>
    <row r="119" spans="1:3" x14ac:dyDescent="0.25">
      <c r="A119" s="34">
        <v>3</v>
      </c>
      <c r="B119" s="33" t="s">
        <v>4</v>
      </c>
      <c r="C119" s="65">
        <f>C120</f>
        <v>33180.699999999997</v>
      </c>
    </row>
    <row r="120" spans="1:3" x14ac:dyDescent="0.25">
      <c r="A120" s="103">
        <v>32</v>
      </c>
      <c r="B120" s="103" t="s">
        <v>38</v>
      </c>
      <c r="C120" s="65">
        <v>33180.699999999997</v>
      </c>
    </row>
    <row r="121" spans="1:3" x14ac:dyDescent="0.25">
      <c r="A121" s="111"/>
      <c r="B121" s="111"/>
      <c r="C121" s="65"/>
    </row>
    <row r="122" spans="1:3" ht="30" customHeight="1" x14ac:dyDescent="0.25">
      <c r="A122" s="31" t="s">
        <v>88</v>
      </c>
      <c r="B122" s="70" t="s">
        <v>89</v>
      </c>
      <c r="C122" s="116">
        <f>C123</f>
        <v>7963.3</v>
      </c>
    </row>
    <row r="123" spans="1:3" x14ac:dyDescent="0.25">
      <c r="A123" s="33">
        <v>91</v>
      </c>
      <c r="B123" s="32" t="s">
        <v>195</v>
      </c>
      <c r="C123" s="65">
        <f>C124</f>
        <v>7963.3</v>
      </c>
    </row>
    <row r="124" spans="1:3" x14ac:dyDescent="0.25">
      <c r="A124" s="34">
        <v>3</v>
      </c>
      <c r="B124" s="33" t="s">
        <v>4</v>
      </c>
      <c r="C124" s="65">
        <f>C125</f>
        <v>7963.3</v>
      </c>
    </row>
    <row r="125" spans="1:3" x14ac:dyDescent="0.25">
      <c r="A125" s="103">
        <v>32</v>
      </c>
      <c r="B125" s="103" t="s">
        <v>38</v>
      </c>
      <c r="C125" s="65">
        <v>7963.3</v>
      </c>
    </row>
    <row r="126" spans="1:3" x14ac:dyDescent="0.25">
      <c r="A126" s="1"/>
      <c r="B126" s="1"/>
      <c r="C126" s="60"/>
    </row>
    <row r="127" spans="1:3" ht="45" customHeight="1" x14ac:dyDescent="0.3">
      <c r="A127" s="41" t="s">
        <v>90</v>
      </c>
      <c r="B127" s="44" t="s">
        <v>91</v>
      </c>
      <c r="C127" s="117">
        <f>C128+C132+C137+C141+C151+C156+C166+C171+C176+C182+C187+C194+C199+C204</f>
        <v>371037.29999999993</v>
      </c>
    </row>
    <row r="128" spans="1:3" ht="30" customHeight="1" x14ac:dyDescent="0.25">
      <c r="A128" s="70" t="s">
        <v>187</v>
      </c>
      <c r="B128" s="71" t="s">
        <v>188</v>
      </c>
      <c r="C128" s="116">
        <f>C129</f>
        <v>7969.4</v>
      </c>
    </row>
    <row r="129" spans="1:3" ht="15" customHeight="1" x14ac:dyDescent="0.25">
      <c r="A129" s="33">
        <v>1</v>
      </c>
      <c r="B129" s="32" t="s">
        <v>29</v>
      </c>
      <c r="C129" s="65">
        <f>C130</f>
        <v>7969.4</v>
      </c>
    </row>
    <row r="130" spans="1:3" ht="15" customHeight="1" x14ac:dyDescent="0.25">
      <c r="A130" s="71">
        <v>3</v>
      </c>
      <c r="B130" s="71" t="s">
        <v>4</v>
      </c>
      <c r="C130" s="65">
        <f>C131</f>
        <v>7969.4</v>
      </c>
    </row>
    <row r="131" spans="1:3" ht="15" customHeight="1" x14ac:dyDescent="0.25">
      <c r="A131" s="71">
        <v>38</v>
      </c>
      <c r="B131" s="71" t="s">
        <v>171</v>
      </c>
      <c r="C131" s="65">
        <v>7969.4</v>
      </c>
    </row>
    <row r="132" spans="1:3" ht="30" customHeight="1" x14ac:dyDescent="0.25">
      <c r="A132" s="31" t="s">
        <v>92</v>
      </c>
      <c r="B132" s="112" t="s">
        <v>93</v>
      </c>
      <c r="C132" s="116">
        <f>C133</f>
        <v>12679.5</v>
      </c>
    </row>
    <row r="133" spans="1:3" x14ac:dyDescent="0.25">
      <c r="A133" s="33">
        <v>1</v>
      </c>
      <c r="B133" s="32" t="s">
        <v>29</v>
      </c>
      <c r="C133" s="65">
        <f>C134</f>
        <v>12679.5</v>
      </c>
    </row>
    <row r="134" spans="1:3" x14ac:dyDescent="0.25">
      <c r="A134" s="34">
        <v>3</v>
      </c>
      <c r="B134" s="33" t="s">
        <v>4</v>
      </c>
      <c r="C134" s="65">
        <f>C135+C136</f>
        <v>12679.5</v>
      </c>
    </row>
    <row r="135" spans="1:3" x14ac:dyDescent="0.25">
      <c r="A135" s="103">
        <v>32</v>
      </c>
      <c r="B135" s="103" t="s">
        <v>38</v>
      </c>
      <c r="C135" s="65">
        <v>2919.8</v>
      </c>
    </row>
    <row r="136" spans="1:3" x14ac:dyDescent="0.25">
      <c r="A136" s="71">
        <v>38</v>
      </c>
      <c r="B136" s="71" t="s">
        <v>171</v>
      </c>
      <c r="C136" s="65">
        <v>9759.7000000000007</v>
      </c>
    </row>
    <row r="137" spans="1:3" ht="30" customHeight="1" x14ac:dyDescent="0.25">
      <c r="A137" s="31" t="s">
        <v>115</v>
      </c>
      <c r="B137" s="112" t="s">
        <v>94</v>
      </c>
      <c r="C137" s="116">
        <f>C138</f>
        <v>8494.2999999999993</v>
      </c>
    </row>
    <row r="138" spans="1:3" x14ac:dyDescent="0.25">
      <c r="A138" s="33">
        <v>1</v>
      </c>
      <c r="B138" s="32" t="s">
        <v>29</v>
      </c>
      <c r="C138" s="65">
        <f>C139</f>
        <v>8494.2999999999993</v>
      </c>
    </row>
    <row r="139" spans="1:3" x14ac:dyDescent="0.25">
      <c r="A139" s="34">
        <v>3</v>
      </c>
      <c r="B139" s="33" t="s">
        <v>4</v>
      </c>
      <c r="C139" s="65">
        <f>C140</f>
        <v>8494.2999999999993</v>
      </c>
    </row>
    <row r="140" spans="1:3" x14ac:dyDescent="0.25">
      <c r="A140" s="71">
        <v>38</v>
      </c>
      <c r="B140" s="71" t="s">
        <v>171</v>
      </c>
      <c r="C140" s="65">
        <v>8494.2999999999993</v>
      </c>
    </row>
    <row r="141" spans="1:3" ht="30" customHeight="1" x14ac:dyDescent="0.25">
      <c r="A141" s="31" t="s">
        <v>116</v>
      </c>
      <c r="B141" s="112" t="s">
        <v>95</v>
      </c>
      <c r="C141" s="116">
        <f>C142+C145+C148</f>
        <v>103523.9</v>
      </c>
    </row>
    <row r="142" spans="1:3" ht="15" customHeight="1" x14ac:dyDescent="0.25">
      <c r="A142" s="33">
        <v>1</v>
      </c>
      <c r="B142" s="32" t="s">
        <v>29</v>
      </c>
      <c r="C142" s="65">
        <f>C143</f>
        <v>3981.7</v>
      </c>
    </row>
    <row r="143" spans="1:3" ht="15" customHeight="1" x14ac:dyDescent="0.25">
      <c r="A143" s="34">
        <v>3</v>
      </c>
      <c r="B143" s="33" t="s">
        <v>4</v>
      </c>
      <c r="C143" s="65">
        <f>C144</f>
        <v>3981.7</v>
      </c>
    </row>
    <row r="144" spans="1:3" ht="15" customHeight="1" x14ac:dyDescent="0.25">
      <c r="A144" s="71">
        <v>38</v>
      </c>
      <c r="B144" s="71" t="s">
        <v>171</v>
      </c>
      <c r="C144" s="65">
        <v>3981.7</v>
      </c>
    </row>
    <row r="145" spans="1:3" ht="15" customHeight="1" x14ac:dyDescent="0.25">
      <c r="A145" s="104">
        <v>4</v>
      </c>
      <c r="B145" s="105" t="s">
        <v>26</v>
      </c>
      <c r="C145" s="65">
        <f>C146</f>
        <v>2654.5</v>
      </c>
    </row>
    <row r="146" spans="1:3" x14ac:dyDescent="0.25">
      <c r="A146" s="101">
        <v>4</v>
      </c>
      <c r="B146" s="101" t="s">
        <v>5</v>
      </c>
      <c r="C146" s="65">
        <f>C147</f>
        <v>2654.5</v>
      </c>
    </row>
    <row r="147" spans="1:3" x14ac:dyDescent="0.25">
      <c r="A147" s="101">
        <v>42</v>
      </c>
      <c r="B147" s="101" t="s">
        <v>185</v>
      </c>
      <c r="C147" s="65">
        <v>2654.5</v>
      </c>
    </row>
    <row r="148" spans="1:3" x14ac:dyDescent="0.25">
      <c r="A148" s="109">
        <v>5</v>
      </c>
      <c r="B148" s="110" t="s">
        <v>39</v>
      </c>
      <c r="C148" s="65">
        <f>C149</f>
        <v>96887.7</v>
      </c>
    </row>
    <row r="149" spans="1:3" x14ac:dyDescent="0.25">
      <c r="A149" s="101">
        <v>4</v>
      </c>
      <c r="B149" s="101" t="s">
        <v>5</v>
      </c>
      <c r="C149" s="65">
        <f>C150</f>
        <v>96887.7</v>
      </c>
    </row>
    <row r="150" spans="1:3" x14ac:dyDescent="0.25">
      <c r="A150" s="101">
        <v>42</v>
      </c>
      <c r="B150" s="101" t="s">
        <v>185</v>
      </c>
      <c r="C150" s="65">
        <v>96887.7</v>
      </c>
    </row>
    <row r="151" spans="1:3" ht="30" customHeight="1" x14ac:dyDescent="0.25">
      <c r="A151" s="31" t="s">
        <v>114</v>
      </c>
      <c r="B151" s="112" t="s">
        <v>96</v>
      </c>
      <c r="C151" s="116">
        <f>C152</f>
        <v>55079.9</v>
      </c>
    </row>
    <row r="152" spans="1:3" x14ac:dyDescent="0.25">
      <c r="A152" s="33">
        <v>97</v>
      </c>
      <c r="B152" s="32" t="s">
        <v>197</v>
      </c>
      <c r="C152" s="102">
        <f>C153</f>
        <v>55079.9</v>
      </c>
    </row>
    <row r="153" spans="1:3" x14ac:dyDescent="0.25">
      <c r="A153" s="34">
        <v>3</v>
      </c>
      <c r="B153" s="33" t="s">
        <v>4</v>
      </c>
      <c r="C153" s="65">
        <f>SUM(C154:C155)</f>
        <v>55079.9</v>
      </c>
    </row>
    <row r="154" spans="1:3" x14ac:dyDescent="0.25">
      <c r="A154" s="101">
        <v>36</v>
      </c>
      <c r="B154" s="101" t="s">
        <v>169</v>
      </c>
      <c r="C154" s="102">
        <v>6636.1</v>
      </c>
    </row>
    <row r="155" spans="1:3" x14ac:dyDescent="0.25">
      <c r="A155" s="71">
        <v>38</v>
      </c>
      <c r="B155" s="71" t="s">
        <v>171</v>
      </c>
      <c r="C155" s="65">
        <v>48443.8</v>
      </c>
    </row>
    <row r="156" spans="1:3" ht="30" customHeight="1" x14ac:dyDescent="0.25">
      <c r="A156" s="31" t="s">
        <v>117</v>
      </c>
      <c r="B156" s="112" t="s">
        <v>97</v>
      </c>
      <c r="C156" s="116">
        <f>C157+C160+C163</f>
        <v>25217.200000000001</v>
      </c>
    </row>
    <row r="157" spans="1:3" x14ac:dyDescent="0.25">
      <c r="A157" s="33">
        <v>1</v>
      </c>
      <c r="B157" s="32" t="s">
        <v>29</v>
      </c>
      <c r="C157" s="65">
        <f>C158</f>
        <v>1327.2</v>
      </c>
    </row>
    <row r="158" spans="1:3" x14ac:dyDescent="0.25">
      <c r="A158" s="34">
        <v>3</v>
      </c>
      <c r="B158" s="33" t="s">
        <v>4</v>
      </c>
      <c r="C158" s="65">
        <f>C159</f>
        <v>1327.2</v>
      </c>
    </row>
    <row r="159" spans="1:3" x14ac:dyDescent="0.25">
      <c r="A159" s="71">
        <v>38</v>
      </c>
      <c r="B159" s="71" t="s">
        <v>171</v>
      </c>
      <c r="C159" s="65">
        <v>1327.2</v>
      </c>
    </row>
    <row r="160" spans="1:3" x14ac:dyDescent="0.25">
      <c r="A160" s="104">
        <v>4</v>
      </c>
      <c r="B160" s="105" t="s">
        <v>26</v>
      </c>
      <c r="C160" s="65">
        <f>C161</f>
        <v>22562.799999999999</v>
      </c>
    </row>
    <row r="161" spans="1:3" x14ac:dyDescent="0.25">
      <c r="A161" s="34">
        <v>3</v>
      </c>
      <c r="B161" s="33" t="s">
        <v>4</v>
      </c>
      <c r="C161" s="65">
        <f>C162</f>
        <v>22562.799999999999</v>
      </c>
    </row>
    <row r="162" spans="1:3" x14ac:dyDescent="0.25">
      <c r="A162" s="103">
        <v>32</v>
      </c>
      <c r="B162" s="103" t="s">
        <v>38</v>
      </c>
      <c r="C162" s="65">
        <v>22562.799999999999</v>
      </c>
    </row>
    <row r="163" spans="1:3" x14ac:dyDescent="0.25">
      <c r="A163" s="109">
        <v>5</v>
      </c>
      <c r="B163" s="110" t="s">
        <v>39</v>
      </c>
      <c r="C163" s="65">
        <f>C164</f>
        <v>1327.2</v>
      </c>
    </row>
    <row r="164" spans="1:3" x14ac:dyDescent="0.25">
      <c r="A164" s="34">
        <v>3</v>
      </c>
      <c r="B164" s="33" t="s">
        <v>4</v>
      </c>
      <c r="C164" s="65">
        <f>C165</f>
        <v>1327.2</v>
      </c>
    </row>
    <row r="165" spans="1:3" x14ac:dyDescent="0.25">
      <c r="A165" s="71">
        <v>38</v>
      </c>
      <c r="B165" s="71" t="s">
        <v>171</v>
      </c>
      <c r="C165" s="65">
        <v>1327.2</v>
      </c>
    </row>
    <row r="166" spans="1:3" ht="30" customHeight="1" x14ac:dyDescent="0.25">
      <c r="A166" s="31" t="s">
        <v>113</v>
      </c>
      <c r="B166" s="112" t="s">
        <v>98</v>
      </c>
      <c r="C166" s="116">
        <f>C167</f>
        <v>11281.4</v>
      </c>
    </row>
    <row r="167" spans="1:3" x14ac:dyDescent="0.25">
      <c r="A167" s="33">
        <v>1</v>
      </c>
      <c r="B167" s="32" t="s">
        <v>29</v>
      </c>
      <c r="C167" s="65">
        <f>C168</f>
        <v>11281.4</v>
      </c>
    </row>
    <row r="168" spans="1:3" x14ac:dyDescent="0.25">
      <c r="A168" s="34">
        <v>3</v>
      </c>
      <c r="B168" s="33" t="s">
        <v>4</v>
      </c>
      <c r="C168" s="65">
        <f>C169</f>
        <v>11281.4</v>
      </c>
    </row>
    <row r="169" spans="1:3" x14ac:dyDescent="0.25">
      <c r="A169" s="71">
        <v>38</v>
      </c>
      <c r="B169" s="71" t="s">
        <v>171</v>
      </c>
      <c r="C169" s="65">
        <v>11281.4</v>
      </c>
    </row>
    <row r="170" spans="1:3" x14ac:dyDescent="0.25">
      <c r="A170" s="111"/>
      <c r="B170" s="111"/>
      <c r="C170" s="65"/>
    </row>
    <row r="171" spans="1:3" ht="30" customHeight="1" x14ac:dyDescent="0.25">
      <c r="A171" s="31" t="s">
        <v>112</v>
      </c>
      <c r="B171" s="112" t="s">
        <v>99</v>
      </c>
      <c r="C171" s="116">
        <f>C172</f>
        <v>39153.1</v>
      </c>
    </row>
    <row r="172" spans="1:3" x14ac:dyDescent="0.25">
      <c r="A172" s="33">
        <v>1</v>
      </c>
      <c r="B172" s="32" t="s">
        <v>29</v>
      </c>
      <c r="C172" s="65">
        <f>C173</f>
        <v>39153.1</v>
      </c>
    </row>
    <row r="173" spans="1:3" x14ac:dyDescent="0.25">
      <c r="A173" s="34">
        <v>3</v>
      </c>
      <c r="B173" s="33" t="s">
        <v>4</v>
      </c>
      <c r="C173" s="65">
        <f>C174</f>
        <v>39153.1</v>
      </c>
    </row>
    <row r="174" spans="1:3" x14ac:dyDescent="0.25">
      <c r="A174" s="71">
        <v>38</v>
      </c>
      <c r="B174" s="71" t="s">
        <v>171</v>
      </c>
      <c r="C174" s="65">
        <v>39153.1</v>
      </c>
    </row>
    <row r="175" spans="1:3" x14ac:dyDescent="0.25">
      <c r="A175" s="111"/>
      <c r="B175" s="111"/>
      <c r="C175" s="65"/>
    </row>
    <row r="176" spans="1:3" ht="30" customHeight="1" x14ac:dyDescent="0.25">
      <c r="A176" s="31" t="s">
        <v>111</v>
      </c>
      <c r="B176" s="112" t="s">
        <v>100</v>
      </c>
      <c r="C176" s="116">
        <f>C177</f>
        <v>18713.599999999999</v>
      </c>
    </row>
    <row r="177" spans="1:3" x14ac:dyDescent="0.25">
      <c r="A177" s="33">
        <v>1</v>
      </c>
      <c r="B177" s="32" t="s">
        <v>29</v>
      </c>
      <c r="C177" s="65">
        <f>C178+C180</f>
        <v>18713.599999999999</v>
      </c>
    </row>
    <row r="178" spans="1:3" x14ac:dyDescent="0.25">
      <c r="A178" s="34">
        <v>3</v>
      </c>
      <c r="B178" s="33" t="s">
        <v>4</v>
      </c>
      <c r="C178" s="65">
        <f>C179</f>
        <v>13404.7</v>
      </c>
    </row>
    <row r="179" spans="1:3" x14ac:dyDescent="0.25">
      <c r="A179" s="71">
        <v>38</v>
      </c>
      <c r="B179" s="71" t="s">
        <v>171</v>
      </c>
      <c r="C179" s="65">
        <v>13404.7</v>
      </c>
    </row>
    <row r="180" spans="1:3" x14ac:dyDescent="0.25">
      <c r="A180" s="101">
        <v>4</v>
      </c>
      <c r="B180" s="101" t="s">
        <v>5</v>
      </c>
      <c r="C180" s="65">
        <f>C181</f>
        <v>5308.9</v>
      </c>
    </row>
    <row r="181" spans="1:3" x14ac:dyDescent="0.25">
      <c r="A181" s="101">
        <v>42</v>
      </c>
      <c r="B181" s="101" t="s">
        <v>185</v>
      </c>
      <c r="C181" s="65">
        <v>5308.9</v>
      </c>
    </row>
    <row r="182" spans="1:3" ht="30" customHeight="1" x14ac:dyDescent="0.25">
      <c r="A182" s="31" t="s">
        <v>110</v>
      </c>
      <c r="B182" s="70" t="s">
        <v>101</v>
      </c>
      <c r="C182" s="116">
        <f>C183</f>
        <v>3981.6</v>
      </c>
    </row>
    <row r="183" spans="1:3" x14ac:dyDescent="0.25">
      <c r="A183" s="33">
        <v>1</v>
      </c>
      <c r="B183" s="32" t="s">
        <v>29</v>
      </c>
      <c r="C183" s="65">
        <f>C184</f>
        <v>3981.6</v>
      </c>
    </row>
    <row r="184" spans="1:3" x14ac:dyDescent="0.25">
      <c r="A184" s="34">
        <v>3</v>
      </c>
      <c r="B184" s="33" t="s">
        <v>4</v>
      </c>
      <c r="C184" s="65">
        <f>C185</f>
        <v>3981.6</v>
      </c>
    </row>
    <row r="185" spans="1:3" x14ac:dyDescent="0.25">
      <c r="A185" s="101">
        <v>35</v>
      </c>
      <c r="B185" s="101" t="s">
        <v>168</v>
      </c>
      <c r="C185" s="65">
        <v>3981.6</v>
      </c>
    </row>
    <row r="186" spans="1:3" x14ac:dyDescent="0.25">
      <c r="A186" s="111"/>
      <c r="B186" s="111"/>
      <c r="C186" s="65"/>
    </row>
    <row r="187" spans="1:3" ht="30" customHeight="1" x14ac:dyDescent="0.25">
      <c r="A187" s="31" t="s">
        <v>109</v>
      </c>
      <c r="B187" s="70" t="s">
        <v>102</v>
      </c>
      <c r="C187" s="116">
        <f>C188+C191</f>
        <v>42471.6</v>
      </c>
    </row>
    <row r="188" spans="1:3" x14ac:dyDescent="0.25">
      <c r="A188" s="104">
        <v>4</v>
      </c>
      <c r="B188" s="105" t="s">
        <v>26</v>
      </c>
      <c r="C188" s="65">
        <f>C190</f>
        <v>33181</v>
      </c>
    </row>
    <row r="189" spans="1:3" x14ac:dyDescent="0.25">
      <c r="A189" s="107">
        <v>3</v>
      </c>
      <c r="B189" s="104" t="s">
        <v>190</v>
      </c>
      <c r="C189" s="65">
        <f>C190</f>
        <v>33181</v>
      </c>
    </row>
    <row r="190" spans="1:3" x14ac:dyDescent="0.25">
      <c r="A190" s="71">
        <v>38</v>
      </c>
      <c r="B190" s="71" t="s">
        <v>171</v>
      </c>
      <c r="C190" s="65">
        <v>33181</v>
      </c>
    </row>
    <row r="191" spans="1:3" x14ac:dyDescent="0.25">
      <c r="A191" s="109">
        <v>7</v>
      </c>
      <c r="B191" s="110" t="s">
        <v>164</v>
      </c>
      <c r="C191" s="65">
        <f>C193</f>
        <v>9290.6</v>
      </c>
    </row>
    <row r="192" spans="1:3" x14ac:dyDescent="0.25">
      <c r="A192" s="101">
        <v>4</v>
      </c>
      <c r="B192" s="101" t="s">
        <v>5</v>
      </c>
      <c r="C192" s="65">
        <f>C193</f>
        <v>9290.6</v>
      </c>
    </row>
    <row r="193" spans="1:3" x14ac:dyDescent="0.25">
      <c r="A193" s="101">
        <v>42</v>
      </c>
      <c r="B193" s="101" t="s">
        <v>185</v>
      </c>
      <c r="C193" s="65">
        <v>9290.6</v>
      </c>
    </row>
    <row r="194" spans="1:3" ht="30" customHeight="1" x14ac:dyDescent="0.25">
      <c r="A194" s="31" t="s">
        <v>108</v>
      </c>
      <c r="B194" s="112" t="s">
        <v>103</v>
      </c>
      <c r="C194" s="116">
        <f>C195</f>
        <v>3318.1</v>
      </c>
    </row>
    <row r="195" spans="1:3" x14ac:dyDescent="0.25">
      <c r="A195" s="33">
        <v>1</v>
      </c>
      <c r="B195" s="32" t="s">
        <v>29</v>
      </c>
      <c r="C195" s="65">
        <f>C196</f>
        <v>3318.1</v>
      </c>
    </row>
    <row r="196" spans="1:3" x14ac:dyDescent="0.25">
      <c r="A196" s="34">
        <v>3</v>
      </c>
      <c r="B196" s="33" t="s">
        <v>4</v>
      </c>
      <c r="C196" s="65">
        <f>C197</f>
        <v>3318.1</v>
      </c>
    </row>
    <row r="197" spans="1:3" x14ac:dyDescent="0.25">
      <c r="A197" s="71">
        <v>38</v>
      </c>
      <c r="B197" s="71" t="s">
        <v>171</v>
      </c>
      <c r="C197" s="65">
        <v>3318.1</v>
      </c>
    </row>
    <row r="198" spans="1:3" x14ac:dyDescent="0.25">
      <c r="A198" s="111"/>
      <c r="B198" s="111"/>
      <c r="C198" s="65"/>
    </row>
    <row r="199" spans="1:3" ht="30" customHeight="1" x14ac:dyDescent="0.25">
      <c r="A199" s="31" t="s">
        <v>107</v>
      </c>
      <c r="B199" s="112" t="s">
        <v>104</v>
      </c>
      <c r="C199" s="116">
        <f>C200</f>
        <v>16590.3</v>
      </c>
    </row>
    <row r="200" spans="1:3" x14ac:dyDescent="0.25">
      <c r="A200" s="33">
        <v>1</v>
      </c>
      <c r="B200" s="32" t="s">
        <v>29</v>
      </c>
      <c r="C200" s="65">
        <f>C201</f>
        <v>16590.3</v>
      </c>
    </row>
    <row r="201" spans="1:3" x14ac:dyDescent="0.25">
      <c r="A201" s="34">
        <v>3</v>
      </c>
      <c r="B201" s="33" t="s">
        <v>4</v>
      </c>
      <c r="C201" s="65">
        <f>C202</f>
        <v>16590.3</v>
      </c>
    </row>
    <row r="202" spans="1:3" x14ac:dyDescent="0.25">
      <c r="A202" s="101">
        <v>37</v>
      </c>
      <c r="B202" s="101" t="s">
        <v>170</v>
      </c>
      <c r="C202" s="65">
        <v>16590.3</v>
      </c>
    </row>
    <row r="203" spans="1:3" x14ac:dyDescent="0.25">
      <c r="A203" s="111"/>
      <c r="B203" s="111"/>
      <c r="C203" s="111"/>
    </row>
    <row r="204" spans="1:3" ht="30" customHeight="1" x14ac:dyDescent="0.25">
      <c r="A204" s="31" t="s">
        <v>106</v>
      </c>
      <c r="B204" s="112" t="s">
        <v>105</v>
      </c>
      <c r="C204" s="116">
        <f>C205</f>
        <v>22563.4</v>
      </c>
    </row>
    <row r="205" spans="1:3" x14ac:dyDescent="0.25">
      <c r="A205" s="33">
        <v>1</v>
      </c>
      <c r="B205" s="32" t="s">
        <v>29</v>
      </c>
      <c r="C205" s="65">
        <f>C206</f>
        <v>22563.4</v>
      </c>
    </row>
    <row r="206" spans="1:3" x14ac:dyDescent="0.25">
      <c r="A206" s="34">
        <v>3</v>
      </c>
      <c r="B206" s="33" t="s">
        <v>4</v>
      </c>
      <c r="C206" s="65">
        <f>C207</f>
        <v>22563.4</v>
      </c>
    </row>
    <row r="207" spans="1:3" x14ac:dyDescent="0.25">
      <c r="A207" s="101">
        <v>37</v>
      </c>
      <c r="B207" s="101" t="s">
        <v>170</v>
      </c>
      <c r="C207" s="65">
        <v>22563.4</v>
      </c>
    </row>
    <row r="208" spans="1:3" x14ac:dyDescent="0.25">
      <c r="A208" s="111"/>
      <c r="B208" s="111"/>
      <c r="C208" s="65"/>
    </row>
    <row r="209" spans="1:3" ht="20.100000000000001" customHeight="1" x14ac:dyDescent="0.25">
      <c r="A209" s="129"/>
      <c r="B209" s="128"/>
      <c r="C209" s="128"/>
    </row>
    <row r="210" spans="1:3" ht="36" customHeight="1" x14ac:dyDescent="0.25">
      <c r="A210" s="24" t="s">
        <v>118</v>
      </c>
      <c r="B210" s="25" t="s">
        <v>119</v>
      </c>
      <c r="C210" s="73">
        <f>C212</f>
        <v>289143.57</v>
      </c>
    </row>
    <row r="211" spans="1:3" x14ac:dyDescent="0.25">
      <c r="A211" s="1"/>
      <c r="B211" s="1"/>
      <c r="C211" s="1"/>
    </row>
    <row r="212" spans="1:3" ht="31.5" customHeight="1" x14ac:dyDescent="0.25">
      <c r="A212" s="41" t="s">
        <v>120</v>
      </c>
      <c r="B212" s="42" t="s">
        <v>121</v>
      </c>
      <c r="C212" s="114">
        <f>C213+C226+C234</f>
        <v>289143.57</v>
      </c>
    </row>
    <row r="213" spans="1:3" ht="30" customHeight="1" x14ac:dyDescent="0.25">
      <c r="A213" s="31" t="s">
        <v>123</v>
      </c>
      <c r="B213" s="40" t="s">
        <v>124</v>
      </c>
      <c r="C213" s="115">
        <f>C214+C219+C222</f>
        <v>229444.1</v>
      </c>
    </row>
    <row r="214" spans="1:3" x14ac:dyDescent="0.25">
      <c r="A214" s="33">
        <v>1</v>
      </c>
      <c r="B214" s="32" t="s">
        <v>29</v>
      </c>
      <c r="C214" s="65">
        <f>C215</f>
        <v>209834.75</v>
      </c>
    </row>
    <row r="215" spans="1:3" x14ac:dyDescent="0.25">
      <c r="A215" s="34">
        <v>3</v>
      </c>
      <c r="B215" s="33" t="s">
        <v>4</v>
      </c>
      <c r="C215" s="65">
        <f>SUM(C216:C217)</f>
        <v>209834.75</v>
      </c>
    </row>
    <row r="216" spans="1:3" x14ac:dyDescent="0.25">
      <c r="A216" s="34">
        <v>31</v>
      </c>
      <c r="B216" s="33" t="s">
        <v>189</v>
      </c>
      <c r="C216" s="65">
        <v>205056.73</v>
      </c>
    </row>
    <row r="217" spans="1:3" x14ac:dyDescent="0.25">
      <c r="A217" s="34">
        <v>32</v>
      </c>
      <c r="B217" s="33" t="s">
        <v>38</v>
      </c>
      <c r="C217" s="65">
        <v>4778.0200000000004</v>
      </c>
    </row>
    <row r="218" spans="1:3" x14ac:dyDescent="0.25">
      <c r="A218" s="33"/>
      <c r="B218" s="32"/>
      <c r="C218" s="65"/>
    </row>
    <row r="219" spans="1:3" x14ac:dyDescent="0.25">
      <c r="A219" s="35">
        <v>3</v>
      </c>
      <c r="B219" s="105" t="s">
        <v>27</v>
      </c>
      <c r="C219" s="65">
        <f>C220</f>
        <v>796.37</v>
      </c>
    </row>
    <row r="220" spans="1:3" x14ac:dyDescent="0.25">
      <c r="A220" s="34">
        <v>3</v>
      </c>
      <c r="B220" s="33" t="s">
        <v>4</v>
      </c>
      <c r="C220" s="65">
        <f>C221</f>
        <v>796.37</v>
      </c>
    </row>
    <row r="221" spans="1:3" x14ac:dyDescent="0.25">
      <c r="A221" s="34">
        <v>32</v>
      </c>
      <c r="B221" s="33" t="s">
        <v>38</v>
      </c>
      <c r="C221" s="65">
        <v>796.37</v>
      </c>
    </row>
    <row r="222" spans="1:3" x14ac:dyDescent="0.25">
      <c r="A222" s="35">
        <v>4</v>
      </c>
      <c r="B222" s="105" t="s">
        <v>26</v>
      </c>
      <c r="C222" s="65">
        <f>C223</f>
        <v>18812.98</v>
      </c>
    </row>
    <row r="223" spans="1:3" x14ac:dyDescent="0.25">
      <c r="A223" s="34">
        <v>3</v>
      </c>
      <c r="B223" s="33" t="s">
        <v>4</v>
      </c>
      <c r="C223" s="65">
        <f>C224+C225</f>
        <v>18812.98</v>
      </c>
    </row>
    <row r="224" spans="1:3" x14ac:dyDescent="0.25">
      <c r="A224" s="34">
        <v>32</v>
      </c>
      <c r="B224" s="33" t="s">
        <v>38</v>
      </c>
      <c r="C224" s="65">
        <v>18242.27</v>
      </c>
    </row>
    <row r="225" spans="1:3" x14ac:dyDescent="0.25">
      <c r="A225" s="50">
        <v>34</v>
      </c>
      <c r="B225" s="101" t="s">
        <v>40</v>
      </c>
      <c r="C225" s="101">
        <v>570.71</v>
      </c>
    </row>
    <row r="226" spans="1:3" ht="30" customHeight="1" x14ac:dyDescent="0.25">
      <c r="A226" s="31" t="s">
        <v>122</v>
      </c>
      <c r="B226" s="70" t="s">
        <v>125</v>
      </c>
      <c r="C226" s="116">
        <f>C228+C230</f>
        <v>37070.240000000005</v>
      </c>
    </row>
    <row r="227" spans="1:3" x14ac:dyDescent="0.25">
      <c r="A227" s="33">
        <v>1</v>
      </c>
      <c r="B227" s="32" t="s">
        <v>29</v>
      </c>
      <c r="C227" s="65">
        <f>C228</f>
        <v>10485.11</v>
      </c>
    </row>
    <row r="228" spans="1:3" x14ac:dyDescent="0.25">
      <c r="A228" s="34">
        <v>3</v>
      </c>
      <c r="B228" s="33" t="s">
        <v>4</v>
      </c>
      <c r="C228" s="65">
        <f>C229</f>
        <v>10485.11</v>
      </c>
    </row>
    <row r="229" spans="1:3" x14ac:dyDescent="0.25">
      <c r="A229" s="34">
        <v>32</v>
      </c>
      <c r="B229" s="33" t="s">
        <v>38</v>
      </c>
      <c r="C229" s="65">
        <v>10485.11</v>
      </c>
    </row>
    <row r="230" spans="1:3" x14ac:dyDescent="0.25">
      <c r="A230" s="35">
        <v>4</v>
      </c>
      <c r="B230" s="105" t="s">
        <v>26</v>
      </c>
      <c r="C230" s="65">
        <f>C231</f>
        <v>26585.13</v>
      </c>
    </row>
    <row r="231" spans="1:3" x14ac:dyDescent="0.25">
      <c r="A231" s="34">
        <v>3</v>
      </c>
      <c r="B231" s="33" t="s">
        <v>4</v>
      </c>
      <c r="C231" s="65">
        <f>C232</f>
        <v>26585.13</v>
      </c>
    </row>
    <row r="232" spans="1:3" x14ac:dyDescent="0.25">
      <c r="A232" s="34">
        <v>32</v>
      </c>
      <c r="B232" s="33" t="s">
        <v>38</v>
      </c>
      <c r="C232" s="65">
        <v>26585.13</v>
      </c>
    </row>
    <row r="233" spans="1:3" x14ac:dyDescent="0.25">
      <c r="A233" s="1"/>
      <c r="B233" s="111"/>
      <c r="C233" s="65"/>
    </row>
    <row r="234" spans="1:3" ht="30" customHeight="1" x14ac:dyDescent="0.25">
      <c r="A234" s="31" t="s">
        <v>126</v>
      </c>
      <c r="B234" s="112" t="s">
        <v>127</v>
      </c>
      <c r="C234" s="116">
        <f>C235+C238+C241</f>
        <v>22629.23</v>
      </c>
    </row>
    <row r="235" spans="1:3" ht="15" customHeight="1" x14ac:dyDescent="0.25">
      <c r="A235" s="33">
        <v>1</v>
      </c>
      <c r="B235" s="32" t="s">
        <v>29</v>
      </c>
      <c r="C235" s="65">
        <f>C236</f>
        <v>6636.14</v>
      </c>
    </row>
    <row r="236" spans="1:3" ht="15" customHeight="1" x14ac:dyDescent="0.25">
      <c r="A236" s="34">
        <v>3</v>
      </c>
      <c r="B236" s="33" t="s">
        <v>4</v>
      </c>
      <c r="C236" s="65">
        <f>C237</f>
        <v>6636.14</v>
      </c>
    </row>
    <row r="237" spans="1:3" ht="15" customHeight="1" x14ac:dyDescent="0.25">
      <c r="A237" s="34">
        <v>32</v>
      </c>
      <c r="B237" s="33" t="s">
        <v>38</v>
      </c>
      <c r="C237" s="65">
        <v>6636.14</v>
      </c>
    </row>
    <row r="238" spans="1:3" ht="15" customHeight="1" x14ac:dyDescent="0.25">
      <c r="A238" s="72">
        <v>3</v>
      </c>
      <c r="B238" s="113" t="s">
        <v>27</v>
      </c>
      <c r="C238" s="65">
        <f>C239</f>
        <v>1592.68</v>
      </c>
    </row>
    <row r="239" spans="1:3" ht="15" customHeight="1" x14ac:dyDescent="0.25">
      <c r="A239" s="34">
        <v>3</v>
      </c>
      <c r="B239" s="33" t="s">
        <v>4</v>
      </c>
      <c r="C239" s="65">
        <f>C240</f>
        <v>1592.68</v>
      </c>
    </row>
    <row r="240" spans="1:3" ht="15" customHeight="1" x14ac:dyDescent="0.25">
      <c r="A240" s="34">
        <v>32</v>
      </c>
      <c r="B240" s="33" t="s">
        <v>38</v>
      </c>
      <c r="C240" s="65">
        <v>1592.68</v>
      </c>
    </row>
    <row r="241" spans="1:3" x14ac:dyDescent="0.25">
      <c r="A241" s="35">
        <v>4</v>
      </c>
      <c r="B241" s="105" t="s">
        <v>26</v>
      </c>
      <c r="C241" s="65">
        <f>C242+C244</f>
        <v>14400.41</v>
      </c>
    </row>
    <row r="242" spans="1:3" x14ac:dyDescent="0.25">
      <c r="A242" s="34">
        <v>3</v>
      </c>
      <c r="B242" s="33" t="s">
        <v>4</v>
      </c>
      <c r="C242" s="65">
        <f>C243</f>
        <v>12409.57</v>
      </c>
    </row>
    <row r="243" spans="1:3" x14ac:dyDescent="0.25">
      <c r="A243" s="34">
        <v>32</v>
      </c>
      <c r="B243" s="33" t="s">
        <v>38</v>
      </c>
      <c r="C243" s="65">
        <v>12409.57</v>
      </c>
    </row>
    <row r="244" spans="1:3" x14ac:dyDescent="0.25">
      <c r="A244" s="50">
        <v>4</v>
      </c>
      <c r="B244" s="101" t="s">
        <v>5</v>
      </c>
      <c r="C244" s="65">
        <f>C245</f>
        <v>1990.84</v>
      </c>
    </row>
    <row r="245" spans="1:3" x14ac:dyDescent="0.25">
      <c r="A245" s="50">
        <v>42</v>
      </c>
      <c r="B245" s="101" t="s">
        <v>185</v>
      </c>
      <c r="C245" s="65">
        <v>1990.84</v>
      </c>
    </row>
    <row r="246" spans="1:3" ht="20.100000000000001" customHeight="1" x14ac:dyDescent="0.25">
      <c r="A246" s="129"/>
      <c r="B246" s="128"/>
      <c r="C246" s="128"/>
    </row>
    <row r="247" spans="1:3" ht="36" customHeight="1" x14ac:dyDescent="0.25">
      <c r="A247" s="24" t="s">
        <v>128</v>
      </c>
      <c r="B247" s="25" t="s">
        <v>129</v>
      </c>
      <c r="C247" s="73">
        <f>C249</f>
        <v>16520</v>
      </c>
    </row>
    <row r="248" spans="1:3" x14ac:dyDescent="0.25">
      <c r="A248" s="1"/>
      <c r="B248" s="1"/>
      <c r="C248" s="60"/>
    </row>
    <row r="249" spans="1:3" ht="30" customHeight="1" x14ac:dyDescent="0.25">
      <c r="A249" s="41" t="s">
        <v>130</v>
      </c>
      <c r="B249" s="42" t="s">
        <v>131</v>
      </c>
      <c r="C249" s="114">
        <f>C250+C261</f>
        <v>16520</v>
      </c>
    </row>
    <row r="250" spans="1:3" ht="30" customHeight="1" x14ac:dyDescent="0.25">
      <c r="A250" s="31" t="s">
        <v>132</v>
      </c>
      <c r="B250" s="40" t="s">
        <v>133</v>
      </c>
      <c r="C250" s="60">
        <f>C251+C255+C258</f>
        <v>11874.7</v>
      </c>
    </row>
    <row r="251" spans="1:3" x14ac:dyDescent="0.25">
      <c r="A251" s="33">
        <v>1</v>
      </c>
      <c r="B251" s="32" t="s">
        <v>29</v>
      </c>
      <c r="C251" s="65">
        <f>C252</f>
        <v>11740.650000000001</v>
      </c>
    </row>
    <row r="252" spans="1:3" x14ac:dyDescent="0.25">
      <c r="A252" s="34">
        <v>3</v>
      </c>
      <c r="B252" s="33" t="s">
        <v>4</v>
      </c>
      <c r="C252" s="65">
        <f>SUM(C253:C254)</f>
        <v>11740.650000000001</v>
      </c>
    </row>
    <row r="253" spans="1:3" x14ac:dyDescent="0.25">
      <c r="A253" s="21">
        <v>32</v>
      </c>
      <c r="B253" s="103" t="s">
        <v>38</v>
      </c>
      <c r="C253" s="65">
        <v>11342.45</v>
      </c>
    </row>
    <row r="254" spans="1:3" x14ac:dyDescent="0.25">
      <c r="A254" s="21">
        <v>34</v>
      </c>
      <c r="B254" s="103" t="s">
        <v>40</v>
      </c>
      <c r="C254" s="65">
        <v>398.2</v>
      </c>
    </row>
    <row r="255" spans="1:3" x14ac:dyDescent="0.25">
      <c r="A255" s="35">
        <v>3</v>
      </c>
      <c r="B255" s="105" t="s">
        <v>27</v>
      </c>
      <c r="C255" s="65">
        <f>C256</f>
        <v>1.05</v>
      </c>
    </row>
    <row r="256" spans="1:3" x14ac:dyDescent="0.25">
      <c r="A256" s="34">
        <v>3</v>
      </c>
      <c r="B256" s="33" t="s">
        <v>4</v>
      </c>
      <c r="C256" s="65">
        <f>C257</f>
        <v>1.05</v>
      </c>
    </row>
    <row r="257" spans="1:3" x14ac:dyDescent="0.25">
      <c r="A257" s="21">
        <v>32</v>
      </c>
      <c r="B257" s="103" t="s">
        <v>38</v>
      </c>
      <c r="C257" s="65">
        <v>1.05</v>
      </c>
    </row>
    <row r="258" spans="1:3" x14ac:dyDescent="0.25">
      <c r="A258" s="68">
        <v>6</v>
      </c>
      <c r="B258" s="110" t="s">
        <v>182</v>
      </c>
      <c r="C258" s="65">
        <f>C259</f>
        <v>133</v>
      </c>
    </row>
    <row r="259" spans="1:3" x14ac:dyDescent="0.25">
      <c r="A259" s="34">
        <v>3</v>
      </c>
      <c r="B259" s="33" t="s">
        <v>4</v>
      </c>
      <c r="C259" s="65">
        <f>C260</f>
        <v>133</v>
      </c>
    </row>
    <row r="260" spans="1:3" x14ac:dyDescent="0.25">
      <c r="A260" s="21">
        <v>32</v>
      </c>
      <c r="B260" s="103" t="s">
        <v>38</v>
      </c>
      <c r="C260" s="65">
        <v>133</v>
      </c>
    </row>
    <row r="261" spans="1:3" ht="30" customHeight="1" x14ac:dyDescent="0.25">
      <c r="A261" s="31" t="s">
        <v>191</v>
      </c>
      <c r="B261" s="112" t="s">
        <v>134</v>
      </c>
      <c r="C261" s="116">
        <f>C262+C265</f>
        <v>4645.3</v>
      </c>
    </row>
    <row r="262" spans="1:3" x14ac:dyDescent="0.25">
      <c r="A262" s="33">
        <v>1</v>
      </c>
      <c r="B262" s="32" t="s">
        <v>29</v>
      </c>
      <c r="C262" s="65">
        <f>C263</f>
        <v>663.6</v>
      </c>
    </row>
    <row r="263" spans="1:3" x14ac:dyDescent="0.25">
      <c r="A263" s="50">
        <v>4</v>
      </c>
      <c r="B263" s="101" t="s">
        <v>5</v>
      </c>
      <c r="C263" s="65">
        <f>C264</f>
        <v>663.6</v>
      </c>
    </row>
    <row r="264" spans="1:3" x14ac:dyDescent="0.25">
      <c r="A264" s="50">
        <v>42</v>
      </c>
      <c r="B264" s="101" t="s">
        <v>185</v>
      </c>
      <c r="C264" s="65">
        <v>663.6</v>
      </c>
    </row>
    <row r="265" spans="1:3" x14ac:dyDescent="0.25">
      <c r="A265" s="68">
        <v>5</v>
      </c>
      <c r="B265" s="110" t="s">
        <v>39</v>
      </c>
      <c r="C265" s="65">
        <f>C266</f>
        <v>3981.7</v>
      </c>
    </row>
    <row r="266" spans="1:3" x14ac:dyDescent="0.25">
      <c r="A266" s="50">
        <v>4</v>
      </c>
      <c r="B266" s="101" t="s">
        <v>5</v>
      </c>
      <c r="C266" s="65">
        <f>C267</f>
        <v>3981.7</v>
      </c>
    </row>
    <row r="267" spans="1:3" x14ac:dyDescent="0.25">
      <c r="A267" s="50">
        <v>42</v>
      </c>
      <c r="B267" s="101" t="s">
        <v>185</v>
      </c>
      <c r="C267" s="65">
        <v>3981.7</v>
      </c>
    </row>
    <row r="272" spans="1:3" x14ac:dyDescent="0.25">
      <c r="C272" s="80"/>
    </row>
    <row r="273" spans="3:3" x14ac:dyDescent="0.25">
      <c r="C273" s="80"/>
    </row>
    <row r="275" spans="3:3" x14ac:dyDescent="0.25">
      <c r="C275" s="80"/>
    </row>
    <row r="276" spans="3:3" x14ac:dyDescent="0.25">
      <c r="C276" s="80"/>
    </row>
    <row r="277" spans="3:3" x14ac:dyDescent="0.25">
      <c r="C277" s="80"/>
    </row>
    <row r="278" spans="3:3" x14ac:dyDescent="0.25">
      <c r="C278" s="80"/>
    </row>
    <row r="279" spans="3:3" x14ac:dyDescent="0.25">
      <c r="C279" s="80"/>
    </row>
    <row r="280" spans="3:3" x14ac:dyDescent="0.25">
      <c r="C280" s="80"/>
    </row>
    <row r="282" spans="3:3" x14ac:dyDescent="0.25">
      <c r="C282" s="80"/>
    </row>
    <row r="290" spans="3:3" x14ac:dyDescent="0.25">
      <c r="C290" s="80"/>
    </row>
    <row r="292" spans="3:3" x14ac:dyDescent="0.25">
      <c r="C292" s="80"/>
    </row>
    <row r="297" spans="3:3" x14ac:dyDescent="0.25">
      <c r="C297" s="80"/>
    </row>
    <row r="311" spans="3:3" x14ac:dyDescent="0.25">
      <c r="C311" s="80"/>
    </row>
    <row r="320" spans="3:3" x14ac:dyDescent="0.25">
      <c r="C320" s="80"/>
    </row>
    <row r="321" spans="3:3" x14ac:dyDescent="0.25">
      <c r="C321" s="80"/>
    </row>
  </sheetData>
  <mergeCells count="6">
    <mergeCell ref="A209:C209"/>
    <mergeCell ref="A246:C246"/>
    <mergeCell ref="A8:C8"/>
    <mergeCell ref="A13:A14"/>
    <mergeCell ref="B13:B14"/>
    <mergeCell ref="C13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</dc:creator>
  <cp:lastModifiedBy>Opcina Postira</cp:lastModifiedBy>
  <cp:lastPrinted>2022-09-27T09:21:26Z</cp:lastPrinted>
  <dcterms:created xsi:type="dcterms:W3CDTF">2022-09-27T08:32:38Z</dcterms:created>
  <dcterms:modified xsi:type="dcterms:W3CDTF">2022-10-31T07:35:14Z</dcterms:modified>
</cp:coreProperties>
</file>