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4055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3" i="1"/>
  <c r="D24"/>
  <c r="D25"/>
  <c r="D26"/>
  <c r="D22"/>
  <c r="D21"/>
  <c r="C22"/>
  <c r="C23"/>
  <c r="C24"/>
  <c r="C25"/>
  <c r="C26"/>
  <c r="C21"/>
  <c r="G85" i="2"/>
  <c r="G87"/>
  <c r="G89"/>
  <c r="G90"/>
  <c r="G91"/>
  <c r="G93"/>
  <c r="G94"/>
  <c r="G96"/>
  <c r="G98"/>
  <c r="G99"/>
  <c r="G100"/>
  <c r="G101"/>
  <c r="G102"/>
  <c r="G103"/>
  <c r="G105"/>
  <c r="G106"/>
  <c r="G107"/>
  <c r="G109"/>
  <c r="G110"/>
  <c r="G112"/>
  <c r="G86"/>
  <c r="F87"/>
  <c r="F89"/>
  <c r="F90"/>
  <c r="F91"/>
  <c r="F93"/>
  <c r="F94"/>
  <c r="F96"/>
  <c r="F98"/>
  <c r="F99"/>
  <c r="F100"/>
  <c r="F101"/>
  <c r="F102"/>
  <c r="F103"/>
  <c r="F105"/>
  <c r="F106"/>
  <c r="F107"/>
  <c r="F109"/>
  <c r="F110"/>
  <c r="F112"/>
  <c r="F86"/>
  <c r="G43"/>
  <c r="G44"/>
  <c r="G45"/>
  <c r="G46"/>
  <c r="G47"/>
  <c r="G48"/>
  <c r="G49"/>
  <c r="G50"/>
  <c r="G52"/>
  <c r="G53"/>
  <c r="G55"/>
  <c r="G56"/>
  <c r="G57"/>
  <c r="G58"/>
  <c r="G60"/>
  <c r="G62"/>
  <c r="G63"/>
  <c r="G65"/>
  <c r="G66"/>
  <c r="G67"/>
  <c r="G68"/>
  <c r="G69"/>
  <c r="G70"/>
  <c r="G72"/>
  <c r="G73"/>
  <c r="G42"/>
  <c r="F41"/>
  <c r="F43"/>
  <c r="F45"/>
  <c r="F46"/>
  <c r="F47"/>
  <c r="F48"/>
  <c r="F49"/>
  <c r="F50"/>
  <c r="F52"/>
  <c r="F53"/>
  <c r="F54"/>
  <c r="F55"/>
  <c r="F57"/>
  <c r="F58"/>
  <c r="F60"/>
  <c r="F62"/>
  <c r="F63"/>
  <c r="F65"/>
  <c r="F66"/>
  <c r="F67"/>
  <c r="F68"/>
  <c r="F69"/>
  <c r="F70"/>
  <c r="F72"/>
  <c r="F73"/>
  <c r="F42"/>
  <c r="G8"/>
  <c r="G11"/>
  <c r="G13"/>
  <c r="G15"/>
  <c r="G16"/>
  <c r="G17"/>
  <c r="G18"/>
  <c r="G20"/>
  <c r="G21"/>
  <c r="G22"/>
  <c r="G23"/>
  <c r="G24"/>
  <c r="G25"/>
  <c r="G9"/>
  <c r="F8"/>
  <c r="F11"/>
  <c r="F13"/>
  <c r="F15"/>
  <c r="F16"/>
  <c r="F17"/>
  <c r="F18"/>
  <c r="F20"/>
  <c r="F21"/>
  <c r="F22"/>
  <c r="F23"/>
  <c r="F24"/>
  <c r="F25"/>
  <c r="F9"/>
  <c r="E252" i="3"/>
  <c r="E256"/>
  <c r="E259"/>
  <c r="E262"/>
  <c r="E251"/>
  <c r="E237"/>
  <c r="E240"/>
  <c r="E243"/>
  <c r="E213"/>
  <c r="E214"/>
  <c r="E217"/>
  <c r="E218"/>
  <c r="E222"/>
  <c r="E225"/>
  <c r="E228"/>
  <c r="E232"/>
  <c r="E235"/>
  <c r="E210"/>
  <c r="E181"/>
  <c r="E185"/>
  <c r="E189"/>
  <c r="E193"/>
  <c r="E197"/>
  <c r="E201"/>
  <c r="E161"/>
  <c r="E164"/>
  <c r="E167"/>
  <c r="E169"/>
  <c r="E173"/>
  <c r="E177"/>
  <c r="E140"/>
  <c r="E141"/>
  <c r="E143"/>
  <c r="E147"/>
  <c r="E150"/>
  <c r="E152"/>
  <c r="E156"/>
  <c r="E157"/>
  <c r="E118"/>
  <c r="E123"/>
  <c r="E126"/>
  <c r="E130"/>
  <c r="E136"/>
  <c r="E89"/>
  <c r="E91"/>
  <c r="E94"/>
  <c r="E98"/>
  <c r="E101"/>
  <c r="E104"/>
  <c r="E107"/>
  <c r="E111"/>
  <c r="E112"/>
  <c r="E115"/>
  <c r="E77"/>
  <c r="E80"/>
  <c r="E82"/>
  <c r="E85"/>
  <c r="E58"/>
  <c r="E60"/>
  <c r="E63"/>
  <c r="E67"/>
  <c r="E70"/>
  <c r="E74"/>
  <c r="E38"/>
  <c r="E41"/>
  <c r="E44"/>
  <c r="E47"/>
  <c r="E51"/>
  <c r="E54"/>
  <c r="E22"/>
  <c r="E23"/>
  <c r="E24"/>
  <c r="E27"/>
  <c r="E30"/>
  <c r="E33"/>
  <c r="E18"/>
  <c r="E15"/>
  <c r="D252"/>
  <c r="D256"/>
  <c r="D259"/>
  <c r="D262"/>
  <c r="D251"/>
  <c r="D237"/>
  <c r="D240"/>
  <c r="D243"/>
  <c r="D222"/>
  <c r="D225"/>
  <c r="D228"/>
  <c r="D232"/>
  <c r="D235"/>
  <c r="D213"/>
  <c r="D214"/>
  <c r="D217"/>
  <c r="D218"/>
  <c r="D210"/>
  <c r="D189"/>
  <c r="D193"/>
  <c r="D197"/>
  <c r="D201"/>
  <c r="D161"/>
  <c r="D164"/>
  <c r="D167"/>
  <c r="D169"/>
  <c r="D173"/>
  <c r="D177"/>
  <c r="D181"/>
  <c r="D185"/>
  <c r="D136"/>
  <c r="D140"/>
  <c r="D141"/>
  <c r="D143"/>
  <c r="D147"/>
  <c r="D150"/>
  <c r="D152"/>
  <c r="D156"/>
  <c r="D157"/>
  <c r="D123"/>
  <c r="D126"/>
  <c r="D130"/>
  <c r="D98"/>
  <c r="D101"/>
  <c r="D104"/>
  <c r="D107"/>
  <c r="D111"/>
  <c r="D112"/>
  <c r="D115"/>
  <c r="D118"/>
  <c r="D74"/>
  <c r="D77"/>
  <c r="D80"/>
  <c r="D82"/>
  <c r="D85"/>
  <c r="D89"/>
  <c r="D91"/>
  <c r="D94"/>
  <c r="D51"/>
  <c r="D54"/>
  <c r="D58"/>
  <c r="D60"/>
  <c r="D63"/>
  <c r="D67"/>
  <c r="D70"/>
  <c r="D38"/>
  <c r="D41"/>
  <c r="D44"/>
  <c r="D47"/>
  <c r="D22"/>
  <c r="D23"/>
  <c r="D24"/>
  <c r="D27"/>
  <c r="D30"/>
  <c r="D33"/>
  <c r="D18"/>
  <c r="D15"/>
  <c r="C261"/>
  <c r="C260" s="1"/>
  <c r="E260" s="1"/>
  <c r="C242"/>
  <c r="E242" s="1"/>
  <c r="C239"/>
  <c r="C238" s="1"/>
  <c r="E238" s="1"/>
  <c r="C236"/>
  <c r="E236" s="1"/>
  <c r="C227"/>
  <c r="C226" s="1"/>
  <c r="E226" s="1"/>
  <c r="C216"/>
  <c r="C215" s="1"/>
  <c r="D215" s="1"/>
  <c r="C160"/>
  <c r="C159" s="1"/>
  <c r="E159" s="1"/>
  <c r="C163"/>
  <c r="E163" s="1"/>
  <c r="C168"/>
  <c r="D168" s="1"/>
  <c r="C155"/>
  <c r="E155" s="1"/>
  <c r="C149"/>
  <c r="E149" s="1"/>
  <c r="C142"/>
  <c r="E142" s="1"/>
  <c r="C139"/>
  <c r="E139" s="1"/>
  <c r="C135"/>
  <c r="E135" s="1"/>
  <c r="C114"/>
  <c r="C113" s="1"/>
  <c r="E113" s="1"/>
  <c r="C110"/>
  <c r="E110" s="1"/>
  <c r="C88"/>
  <c r="E88" s="1"/>
  <c r="C90"/>
  <c r="D90" s="1"/>
  <c r="C76"/>
  <c r="C75" s="1"/>
  <c r="D75" s="1"/>
  <c r="C81"/>
  <c r="E81" s="1"/>
  <c r="C57"/>
  <c r="E57" s="1"/>
  <c r="C59"/>
  <c r="E59" s="1"/>
  <c r="C43"/>
  <c r="C42" s="1"/>
  <c r="D42" s="1"/>
  <c r="C40"/>
  <c r="C39" s="1"/>
  <c r="E39" s="1"/>
  <c r="C32"/>
  <c r="C31" s="1"/>
  <c r="E31" s="1"/>
  <c r="C26"/>
  <c r="C25" s="1"/>
  <c r="D25" s="1"/>
  <c r="E111" i="2"/>
  <c r="F111" s="1"/>
  <c r="E108"/>
  <c r="G108" s="1"/>
  <c r="E104"/>
  <c r="G104" s="1"/>
  <c r="E102"/>
  <c r="E97"/>
  <c r="F97" s="1"/>
  <c r="E95"/>
  <c r="F95" s="1"/>
  <c r="E92"/>
  <c r="G92" s="1"/>
  <c r="E90"/>
  <c r="E88"/>
  <c r="G88" s="1"/>
  <c r="E85"/>
  <c r="E84" s="1"/>
  <c r="E71"/>
  <c r="F71" s="1"/>
  <c r="E65"/>
  <c r="E61"/>
  <c r="F61" s="1"/>
  <c r="E59"/>
  <c r="F59" s="1"/>
  <c r="E56"/>
  <c r="F56" s="1"/>
  <c r="E54"/>
  <c r="G54" s="1"/>
  <c r="E51"/>
  <c r="F51" s="1"/>
  <c r="E44"/>
  <c r="F44" s="1"/>
  <c r="E41"/>
  <c r="E21"/>
  <c r="E19"/>
  <c r="F19" s="1"/>
  <c r="E17"/>
  <c r="E12"/>
  <c r="G12" s="1"/>
  <c r="E8"/>
  <c r="C66" i="3"/>
  <c r="E66" s="1"/>
  <c r="G84" i="2" l="1"/>
  <c r="F84"/>
  <c r="G61"/>
  <c r="F85"/>
  <c r="G111"/>
  <c r="G95"/>
  <c r="E40"/>
  <c r="G19"/>
  <c r="E64"/>
  <c r="F12"/>
  <c r="G71"/>
  <c r="G59"/>
  <c r="G51"/>
  <c r="F108"/>
  <c r="F104"/>
  <c r="F92"/>
  <c r="F88"/>
  <c r="G97"/>
  <c r="G41"/>
  <c r="D113" i="3"/>
  <c r="C241"/>
  <c r="E241" s="1"/>
  <c r="D114"/>
  <c r="D26"/>
  <c r="D59"/>
  <c r="E76"/>
  <c r="D227"/>
  <c r="E90"/>
  <c r="E215"/>
  <c r="D31"/>
  <c r="D155"/>
  <c r="E25"/>
  <c r="E42"/>
  <c r="E114"/>
  <c r="E227"/>
  <c r="D159"/>
  <c r="E32"/>
  <c r="E216"/>
  <c r="D66"/>
  <c r="D81"/>
  <c r="D236"/>
  <c r="D163"/>
  <c r="D43"/>
  <c r="D39"/>
  <c r="D57"/>
  <c r="D88"/>
  <c r="D76"/>
  <c r="D139"/>
  <c r="D135"/>
  <c r="D226"/>
  <c r="D239"/>
  <c r="E40"/>
  <c r="E75"/>
  <c r="E168"/>
  <c r="E160"/>
  <c r="E239"/>
  <c r="D40"/>
  <c r="D260"/>
  <c r="D32"/>
  <c r="D110"/>
  <c r="D241"/>
  <c r="D261"/>
  <c r="E261"/>
  <c r="D149"/>
  <c r="D142"/>
  <c r="D160"/>
  <c r="D216"/>
  <c r="D242"/>
  <c r="D238"/>
  <c r="E26"/>
  <c r="E43"/>
  <c r="C87"/>
  <c r="C138"/>
  <c r="C56"/>
  <c r="E74" i="2" l="1"/>
  <c r="F40"/>
  <c r="G40"/>
  <c r="F64"/>
  <c r="G64"/>
  <c r="E87" i="3"/>
  <c r="D87"/>
  <c r="E138"/>
  <c r="D138"/>
  <c r="E56"/>
  <c r="D56"/>
  <c r="E10" i="2"/>
  <c r="E14"/>
  <c r="G31"/>
  <c r="G33"/>
  <c r="F31"/>
  <c r="F33"/>
  <c r="C20" i="1"/>
  <c r="D20"/>
  <c r="C46" i="3"/>
  <c r="E14"/>
  <c r="E13" s="1"/>
  <c r="D14"/>
  <c r="D13" s="1"/>
  <c r="C125"/>
  <c r="C117"/>
  <c r="B23" i="1"/>
  <c r="B20"/>
  <c r="G10" i="2" l="1"/>
  <c r="F10"/>
  <c r="F14"/>
  <c r="G14"/>
  <c r="G74"/>
  <c r="F74"/>
  <c r="C116" i="3"/>
  <c r="E117"/>
  <c r="D117"/>
  <c r="C45"/>
  <c r="D46"/>
  <c r="E46"/>
  <c r="C124"/>
  <c r="D125"/>
  <c r="E125"/>
  <c r="F30" i="2"/>
  <c r="F35" s="1"/>
  <c r="G30"/>
  <c r="G35" s="1"/>
  <c r="B26" i="1"/>
  <c r="B42" s="1"/>
  <c r="D42"/>
  <c r="C42"/>
  <c r="C29" i="3"/>
  <c r="C255"/>
  <c r="C258"/>
  <c r="C250"/>
  <c r="C188"/>
  <c r="C231"/>
  <c r="C234"/>
  <c r="C221"/>
  <c r="C224"/>
  <c r="C209"/>
  <c r="C212"/>
  <c r="C200"/>
  <c r="C196"/>
  <c r="C192"/>
  <c r="C187"/>
  <c r="C184"/>
  <c r="C180"/>
  <c r="C176"/>
  <c r="C172"/>
  <c r="C166"/>
  <c r="C162"/>
  <c r="C154"/>
  <c r="C146"/>
  <c r="C151"/>
  <c r="C137"/>
  <c r="C134"/>
  <c r="C129"/>
  <c r="C122"/>
  <c r="C97"/>
  <c r="C100"/>
  <c r="C103"/>
  <c r="C106"/>
  <c r="C93"/>
  <c r="C84"/>
  <c r="C79"/>
  <c r="C73"/>
  <c r="C69"/>
  <c r="C65"/>
  <c r="C62"/>
  <c r="C53"/>
  <c r="C50"/>
  <c r="C37"/>
  <c r="C21"/>
  <c r="C28"/>
  <c r="C14"/>
  <c r="C17"/>
  <c r="E31" i="2"/>
  <c r="E33"/>
  <c r="C16" i="3" l="1"/>
  <c r="E17"/>
  <c r="D17"/>
  <c r="C36"/>
  <c r="D37"/>
  <c r="E37"/>
  <c r="E65"/>
  <c r="D65"/>
  <c r="C83"/>
  <c r="E84"/>
  <c r="D84"/>
  <c r="C99"/>
  <c r="E100"/>
  <c r="D100"/>
  <c r="C133"/>
  <c r="D134"/>
  <c r="E134"/>
  <c r="C153"/>
  <c r="E154"/>
  <c r="D154"/>
  <c r="D176"/>
  <c r="E176"/>
  <c r="C191"/>
  <c r="E192"/>
  <c r="D192"/>
  <c r="C208"/>
  <c r="D209"/>
  <c r="E209"/>
  <c r="C230"/>
  <c r="E231"/>
  <c r="D231"/>
  <c r="C254"/>
  <c r="E255"/>
  <c r="D255"/>
  <c r="C20"/>
  <c r="D21"/>
  <c r="E21"/>
  <c r="C61"/>
  <c r="E62"/>
  <c r="D62"/>
  <c r="D79"/>
  <c r="E79"/>
  <c r="C102"/>
  <c r="E103"/>
  <c r="D103"/>
  <c r="C128"/>
  <c r="D129"/>
  <c r="E129"/>
  <c r="C145"/>
  <c r="E146"/>
  <c r="D146"/>
  <c r="C171"/>
  <c r="D172"/>
  <c r="E172"/>
  <c r="C186"/>
  <c r="E187"/>
  <c r="D187"/>
  <c r="C211"/>
  <c r="D212"/>
  <c r="E212"/>
  <c r="C233"/>
  <c r="E234"/>
  <c r="D234"/>
  <c r="C257"/>
  <c r="E258"/>
  <c r="D258"/>
  <c r="D124"/>
  <c r="E124"/>
  <c r="E28"/>
  <c r="D28"/>
  <c r="C52"/>
  <c r="D53"/>
  <c r="E53"/>
  <c r="E73"/>
  <c r="D73"/>
  <c r="C105"/>
  <c r="E106"/>
  <c r="D106"/>
  <c r="E122"/>
  <c r="D122"/>
  <c r="C148"/>
  <c r="E151"/>
  <c r="D151"/>
  <c r="C165"/>
  <c r="C158" s="1"/>
  <c r="E166"/>
  <c r="D166"/>
  <c r="C183"/>
  <c r="D184"/>
  <c r="E184"/>
  <c r="C199"/>
  <c r="E200"/>
  <c r="D200"/>
  <c r="C220"/>
  <c r="E221"/>
  <c r="D221"/>
  <c r="C249"/>
  <c r="E250"/>
  <c r="D250"/>
  <c r="D45"/>
  <c r="E45"/>
  <c r="E50"/>
  <c r="D50"/>
  <c r="E69"/>
  <c r="D69"/>
  <c r="C92"/>
  <c r="D93"/>
  <c r="E93"/>
  <c r="E97"/>
  <c r="D97"/>
  <c r="E137"/>
  <c r="D137"/>
  <c r="D162"/>
  <c r="E162"/>
  <c r="C179"/>
  <c r="D180"/>
  <c r="E180"/>
  <c r="C195"/>
  <c r="E196"/>
  <c r="D196"/>
  <c r="C223"/>
  <c r="E224"/>
  <c r="D224"/>
  <c r="E188"/>
  <c r="D188"/>
  <c r="D29"/>
  <c r="E29"/>
  <c r="E116"/>
  <c r="D116"/>
  <c r="C144"/>
  <c r="C121"/>
  <c r="C49"/>
  <c r="C68"/>
  <c r="C109"/>
  <c r="C72"/>
  <c r="C96"/>
  <c r="C13"/>
  <c r="C11" s="1"/>
  <c r="C175"/>
  <c r="E30" i="2"/>
  <c r="E35" s="1"/>
  <c r="C78" i="3"/>
  <c r="E7" i="2"/>
  <c r="G7" l="1"/>
  <c r="F7"/>
  <c r="C95" i="3"/>
  <c r="E96"/>
  <c r="D96"/>
  <c r="C48"/>
  <c r="E49"/>
  <c r="D49"/>
  <c r="C178"/>
  <c r="E179"/>
  <c r="D179"/>
  <c r="D211"/>
  <c r="E211"/>
  <c r="C55"/>
  <c r="E61"/>
  <c r="D61"/>
  <c r="C207"/>
  <c r="E208"/>
  <c r="D208"/>
  <c r="E153"/>
  <c r="D153"/>
  <c r="C64"/>
  <c r="E68"/>
  <c r="D68"/>
  <c r="D52"/>
  <c r="E52"/>
  <c r="D186"/>
  <c r="E186"/>
  <c r="E102"/>
  <c r="D102"/>
  <c r="D20"/>
  <c r="E20"/>
  <c r="C190"/>
  <c r="E191"/>
  <c r="D191"/>
  <c r="D133"/>
  <c r="E133"/>
  <c r="C108"/>
  <c r="D109"/>
  <c r="E109"/>
  <c r="E223"/>
  <c r="D223"/>
  <c r="C248"/>
  <c r="E249"/>
  <c r="D249"/>
  <c r="D165"/>
  <c r="E165"/>
  <c r="E105"/>
  <c r="D105"/>
  <c r="E257"/>
  <c r="D257"/>
  <c r="C170"/>
  <c r="E171"/>
  <c r="D171"/>
  <c r="E254"/>
  <c r="D254"/>
  <c r="C253"/>
  <c r="E99"/>
  <c r="D99"/>
  <c r="E72"/>
  <c r="D72"/>
  <c r="C120"/>
  <c r="D121"/>
  <c r="E121"/>
  <c r="C194"/>
  <c r="E195"/>
  <c r="D195"/>
  <c r="C86"/>
  <c r="E92"/>
  <c r="D92"/>
  <c r="E220"/>
  <c r="D220"/>
  <c r="E148"/>
  <c r="D148"/>
  <c r="E233"/>
  <c r="D233"/>
  <c r="E145"/>
  <c r="D145"/>
  <c r="C229"/>
  <c r="E230"/>
  <c r="D230"/>
  <c r="D83"/>
  <c r="E83"/>
  <c r="E16"/>
  <c r="E11" s="1"/>
  <c r="D16"/>
  <c r="D11" s="1"/>
  <c r="C19"/>
  <c r="C219"/>
  <c r="C174"/>
  <c r="E175"/>
  <c r="D175"/>
  <c r="E158"/>
  <c r="D158"/>
  <c r="C198"/>
  <c r="E199"/>
  <c r="D199"/>
  <c r="C127"/>
  <c r="E128"/>
  <c r="D128"/>
  <c r="E144"/>
  <c r="D144"/>
  <c r="C182"/>
  <c r="E183"/>
  <c r="D183"/>
  <c r="E78"/>
  <c r="D78"/>
  <c r="C35"/>
  <c r="E36"/>
  <c r="D36"/>
  <c r="C71"/>
  <c r="C10"/>
  <c r="E26" i="2"/>
  <c r="G26" l="1"/>
  <c r="F26"/>
  <c r="C132" i="3"/>
  <c r="D132" s="1"/>
  <c r="C247"/>
  <c r="E247" s="1"/>
  <c r="C206"/>
  <c r="C245"/>
  <c r="D247"/>
  <c r="C204"/>
  <c r="E206"/>
  <c r="D206"/>
  <c r="E127"/>
  <c r="D127"/>
  <c r="E182"/>
  <c r="D182"/>
  <c r="E198"/>
  <c r="D198"/>
  <c r="E35"/>
  <c r="D35"/>
  <c r="E219"/>
  <c r="D219"/>
  <c r="E229"/>
  <c r="D229"/>
  <c r="E248"/>
  <c r="D248"/>
  <c r="E95"/>
  <c r="D95"/>
  <c r="E174"/>
  <c r="D174"/>
  <c r="D86"/>
  <c r="E86"/>
  <c r="D170"/>
  <c r="E170"/>
  <c r="E194"/>
  <c r="D194"/>
  <c r="D253"/>
  <c r="E253"/>
  <c r="E190"/>
  <c r="D190"/>
  <c r="E207"/>
  <c r="D207"/>
  <c r="D178"/>
  <c r="E178"/>
  <c r="C34"/>
  <c r="D71"/>
  <c r="E71"/>
  <c r="D19"/>
  <c r="D10" s="1"/>
  <c r="E19"/>
  <c r="E10" s="1"/>
  <c r="C119"/>
  <c r="E120"/>
  <c r="D120"/>
  <c r="E108"/>
  <c r="D108"/>
  <c r="E64"/>
  <c r="D64"/>
  <c r="E55"/>
  <c r="D55"/>
  <c r="D48"/>
  <c r="E48"/>
  <c r="E132" l="1"/>
  <c r="D34"/>
  <c r="E34"/>
  <c r="D204"/>
  <c r="E204"/>
  <c r="E119"/>
  <c r="D119"/>
  <c r="E245"/>
  <c r="D245"/>
  <c r="C7"/>
  <c r="C5" s="1"/>
  <c r="D7" l="1"/>
  <c r="D5" s="1"/>
  <c r="E7"/>
  <c r="E5" s="1"/>
</calcChain>
</file>

<file path=xl/sharedStrings.xml><?xml version="1.0" encoding="utf-8"?>
<sst xmlns="http://schemas.openxmlformats.org/spreadsheetml/2006/main" count="475" uniqueCount="209">
  <si>
    <t>A) SAŽETAK RAČUNA PRIHODA I RASHODA</t>
  </si>
  <si>
    <t>Projekcija za 2025.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</si>
  <si>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</si>
  <si>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</si>
  <si>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</si>
  <si>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</si>
  <si>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</si>
  <si>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</si>
  <si>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</si>
  <si>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</si>
  <si>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</si>
  <si>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</si>
  <si>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</si>
  <si>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</si>
  <si>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</si>
  <si>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</si>
  <si>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</si>
  <si>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</si>
  <si>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</si>
  <si>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</si>
  <si>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</si>
  <si>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</si>
  <si>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</si>
  <si>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</si>
  <si>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Procjena za 2025.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</si>
  <si>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</si>
  <si>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</si>
  <si>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</si>
  <si>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</si>
  <si>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</si>
  <si>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</si>
  <si>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</si>
  <si>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</si>
  <si>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</si>
  <si>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</si>
  <si>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</si>
  <si>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</si>
  <si>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</si>
  <si>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</si>
  <si>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</si>
  <si>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</si>
  <si>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</si>
  <si>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</si>
  <si>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</si>
  <si>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</si>
  <si>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</si>
  <si>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</si>
  <si>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</si>
  <si>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</si>
  <si>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</si>
  <si>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</si>
  <si>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</si>
  <si>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</si>
  <si>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</si>
  <si>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</si>
  <si>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</si>
  <si>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</si>
  <si>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</si>
  <si>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</si>
  <si>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</si>
  <si>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</si>
  <si>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</si>
  <si>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</si>
  <si>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</si>
  <si>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</si>
  <si>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</si>
  <si>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</si>
  <si>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</si>
  <si>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</si>
  <si>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</si>
  <si>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</si>
  <si>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</si>
  <si>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</si>
  <si>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</si>
  <si>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</si>
  <si>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</si>
  <si>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</si>
  <si>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</si>
  <si>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</si>
  <si>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</si>
  <si>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</si>
  <si>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</si>
  <si>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</si>
  <si>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</si>
  <si>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</si>
  <si>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</si>
  <si>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</si>
  <si>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</si>
  <si>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</si>
  <si>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</si>
  <si>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</si>
  <si>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</si>
  <si>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</si>
  <si>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</si>
  <si>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vjerske zajednice Župe Postira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</si>
  <si>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</si>
  <si>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</si>
  <si>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</si>
  <si>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</si>
  <si>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</si>
  <si>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</si>
  <si>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</si>
  <si>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</si>
  <si>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</si>
  <si>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</si>
  <si>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</si>
  <si>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</si>
  <si>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</si>
  <si>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</si>
  <si>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</si>
  <si>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</si>
  <si>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</si>
  <si>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</si>
  <si>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</si>
  <si>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</si>
  <si>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</si>
  <si>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</si>
  <si>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</si>
  <si>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</si>
  <si>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</si>
  <si>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</si>
  <si>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</si>
  <si>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</si>
  <si>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</si>
  <si>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</si>
  <si>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</si>
  <si>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</si>
  <si>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</si>
  <si>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</si>
  <si>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</si>
  <si>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</si>
  <si>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</si>
  <si>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</si>
  <si>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</si>
  <si>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</si>
  <si>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</si>
  <si>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</si>
  <si>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</si>
  <si>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</si>
  <si>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</si>
  <si>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</si>
  <si>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</si>
  <si>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</si>
  <si>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</si>
  <si>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</si>
  <si>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</si>
  <si>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</si>
  <si>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</si>
  <si>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</si>
  <si>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</si>
  <si>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</si>
  <si>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</si>
  <si>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</si>
  <si>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</si>
  <si>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</si>
  <si>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</si>
  <si>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</si>
  <si>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</si>
  <si>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</si>
  <si>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</si>
  <si>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</si>
  <si>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</si>
  <si>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</si>
  <si>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</si>
  <si>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</si>
  <si>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</si>
  <si>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</si>
  <si>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</si>
  <si>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</si>
  <si>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</si>
  <si>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</si>
  <si>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</si>
  <si>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</si>
  <si>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Višak prihoda od nefinancijske imovine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</si>
  <si>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</si>
  <si>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</si>
  <si>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</si>
  <si>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</si>
  <si>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</si>
  <si>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</si>
  <si>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</si>
  <si>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</si>
  <si>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</si>
  <si>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 xml:space="preserve">                                                                                                      Predsjednik Općinskog vijeća općine Postira</t>
  </si>
  <si>
    <t xml:space="preserve">                                                                                                               Toni Glavinić v.r.</t>
  </si>
  <si>
    <t>Prihodi i primici kao i rashodi i izdaci Proračuna općine Postira utvrđeni su u Općem i Posebnom dijelu Proračuna</t>
  </si>
  <si>
    <t>i to kako slijedi:</t>
  </si>
  <si>
    <t xml:space="preserve">                                                               </t>
  </si>
  <si>
    <t>Na temelju Zakona o proračunu NN 87/08,136/12,15/15 i 144/21, kao i članka 32 Statuta općine Postira 3/13,6/13,5/20 i 5/21,</t>
  </si>
  <si>
    <t xml:space="preserve">                                                                  Članak 1.</t>
  </si>
  <si>
    <t xml:space="preserve">                                             PRIJEDLOG PRORAČUNA  OPĆINE  POSTIRA ZA 2024.god. </t>
  </si>
  <si>
    <t xml:space="preserve">                                                     I PROJEKCIJE ZA 2025.g. i 2026.g.</t>
  </si>
  <si>
    <t>Općinsko vijeće općine Postira, na svojoj _________________________., donosi:</t>
  </si>
  <si>
    <t>Plan proračuna za 2024.</t>
  </si>
  <si>
    <t>Projekcija .plana za 2025.</t>
  </si>
  <si>
    <t>Projekcija plana za 2026.</t>
  </si>
  <si>
    <t>Prijedlog plana za 2024.</t>
  </si>
  <si>
    <t>Procjena za 2026.</t>
  </si>
  <si>
    <t>Plan za 2024.</t>
  </si>
  <si>
    <t>Projekcija za 2026.</t>
  </si>
  <si>
    <t>Pomoći unutaropće države</t>
  </si>
  <si>
    <t>Opći prihodii primici</t>
  </si>
  <si>
    <t>Rashodi za dodatna ulaganja na nef.imov.</t>
  </si>
  <si>
    <t>Akt. 103010</t>
  </si>
  <si>
    <t>Pogrebne usluge</t>
  </si>
  <si>
    <t xml:space="preserve">Proračun općine Postira za 2024.g. kao i projekcije za 2025.g. i 2026.g. stupaju na snagu danom objave u Službenom glasniku općine </t>
  </si>
  <si>
    <t>KLASA:</t>
  </si>
  <si>
    <t>URBROJ:</t>
  </si>
  <si>
    <t>Postira, a primjenjuje se od 01.01.2024.god.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</si>
</sst>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Fill="1"/>
    <xf numFmtId="0" fontId="4" fillId="0" borderId="0" xfId="0" applyFont="1"/>
    <xf numFmtId="0" fontId="0" fillId="0" borderId="0" xfId="0" applyFont="1"/>
    <xf numFmtId="0" fontId="3" fillId="0" borderId="6" xfId="0" applyFont="1" applyBorder="1" applyAlignment="1">
      <alignment horizontal="center"/>
    </xf>
    <xf numFmtId="0" fontId="0" fillId="0" borderId="0" xfId="0" applyBorder="1"/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0" fontId="2" fillId="0" borderId="1" xfId="0" applyNumberFormat="1" applyFont="1" applyBorder="1"/>
    <xf numFmtId="0" fontId="8" fillId="0" borderId="1" xfId="0" applyFont="1" applyBorder="1"/>
    <xf numFmtId="0" fontId="2" fillId="0" borderId="0" xfId="0" applyFont="1" applyBorder="1"/>
    <xf numFmtId="4" fontId="8" fillId="0" borderId="1" xfId="0" applyNumberFormat="1" applyFont="1" applyBorder="1"/>
    <xf numFmtId="0" fontId="3" fillId="0" borderId="6" xfId="0" applyFont="1" applyBorder="1" applyAlignment="1">
      <alignment wrapText="1"/>
    </xf>
    <xf numFmtId="4" fontId="2" fillId="2" borderId="1" xfId="0" applyNumberFormat="1" applyFont="1" applyFill="1" applyBorder="1"/>
    <xf numFmtId="0" fontId="2" fillId="7" borderId="0" xfId="0" applyFont="1" applyFill="1" applyBorder="1" applyAlignment="1">
      <alignment horizontal="center"/>
    </xf>
    <xf numFmtId="4" fontId="2" fillId="7" borderId="0" xfId="0" applyNumberFormat="1" applyFont="1" applyFill="1" applyBorder="1"/>
    <xf numFmtId="4" fontId="2" fillId="4" borderId="1" xfId="0" applyNumberFormat="1" applyFont="1" applyFill="1" applyBorder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4" fontId="0" fillId="0" borderId="0" xfId="0" applyNumberFormat="1" applyBorder="1"/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7" borderId="0" xfId="0" applyFont="1" applyFill="1" applyBorder="1"/>
    <xf numFmtId="0" fontId="0" fillId="7" borderId="0" xfId="0" applyFill="1" applyBorder="1"/>
    <xf numFmtId="0" fontId="1" fillId="7" borderId="0" xfId="0" applyFont="1" applyFill="1" applyBorder="1"/>
    <xf numFmtId="0" fontId="2" fillId="7" borderId="0" xfId="0" applyFont="1" applyFill="1" applyBorder="1" applyAlignment="1">
      <alignment wrapText="1"/>
    </xf>
    <xf numFmtId="4" fontId="0" fillId="7" borderId="0" xfId="0" applyNumberFormat="1" applyFill="1" applyBorder="1"/>
    <xf numFmtId="0" fontId="3" fillId="7" borderId="0" xfId="0" applyFont="1" applyFill="1" applyBorder="1" applyAlignment="1">
      <alignment wrapText="1"/>
    </xf>
    <xf numFmtId="4" fontId="3" fillId="7" borderId="0" xfId="0" applyNumberFormat="1" applyFont="1" applyFill="1" applyBorder="1"/>
    <xf numFmtId="4" fontId="2" fillId="2" borderId="3" xfId="0" applyNumberFormat="1" applyFont="1" applyFill="1" applyBorder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0" fontId="2" fillId="0" borderId="1" xfId="0" applyNumberFormat="1" applyFont="1" applyBorder="1" applyAlignment="1"/>
    <xf numFmtId="4" fontId="2" fillId="0" borderId="0" xfId="0" applyNumberFormat="1" applyFont="1"/>
    <xf numFmtId="0" fontId="0" fillId="7" borderId="0" xfId="0" applyFill="1"/>
    <xf numFmtId="4" fontId="0" fillId="7" borderId="0" xfId="0" applyNumberFormat="1" applyFill="1"/>
    <xf numFmtId="4" fontId="0" fillId="7" borderId="12" xfId="0" applyNumberFormat="1" applyFill="1" applyBorder="1"/>
    <xf numFmtId="4" fontId="5" fillId="7" borderId="0" xfId="0" applyNumberFormat="1" applyFont="1" applyFill="1" applyBorder="1" applyAlignment="1">
      <alignment horizontal="right" vertical="top" wrapText="1"/>
    </xf>
    <xf numFmtId="4" fontId="2" fillId="7" borderId="0" xfId="0" applyNumberFormat="1" applyFont="1" applyFill="1"/>
    <xf numFmtId="0" fontId="0" fillId="0" borderId="1" xfId="0" applyFont="1" applyBorder="1"/>
    <xf numFmtId="0" fontId="1" fillId="0" borderId="6" xfId="0" applyFont="1" applyBorder="1"/>
    <xf numFmtId="4" fontId="0" fillId="0" borderId="1" xfId="0" applyNumberFormat="1" applyFon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4" fontId="8" fillId="7" borderId="1" xfId="0" applyNumberFormat="1" applyFont="1" applyFill="1" applyBorder="1"/>
    <xf numFmtId="4" fontId="0" fillId="7" borderId="1" xfId="0" applyNumberFormat="1" applyFont="1" applyFill="1" applyBorder="1"/>
    <xf numFmtId="0" fontId="0" fillId="7" borderId="1" xfId="0" applyFont="1" applyFill="1" applyBorder="1"/>
    <xf numFmtId="0" fontId="9" fillId="5" borderId="1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4" fontId="0" fillId="0" borderId="0" xfId="0" applyNumberFormat="1" applyFont="1" applyBorder="1"/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4" fontId="1" fillId="3" borderId="1" xfId="0" applyNumberFormat="1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40" fontId="1" fillId="3" borderId="1" xfId="0" applyNumberFormat="1" applyFont="1" applyFill="1" applyBorder="1" applyAlignment="1"/>
    <xf numFmtId="40" fontId="1" fillId="3" borderId="1" xfId="0" applyNumberFormat="1" applyFont="1" applyFill="1" applyBorder="1"/>
    <xf numFmtId="40" fontId="3" fillId="2" borderId="1" xfId="0" applyNumberFormat="1" applyFont="1" applyFill="1" applyBorder="1" applyAlignment="1"/>
    <xf numFmtId="40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8" fillId="0" borderId="0" xfId="0" applyFont="1" applyAlignment="1"/>
    <xf numFmtId="0" fontId="10" fillId="0" borderId="0" xfId="0" applyFont="1"/>
    <xf numFmtId="0" fontId="10" fillId="0" borderId="0" xfId="0" applyFont="1" applyBorder="1"/>
    <xf numFmtId="4" fontId="10" fillId="0" borderId="0" xfId="0" applyNumberFormat="1" applyFont="1" applyBorder="1"/>
    <xf numFmtId="0" fontId="10" fillId="0" borderId="0" xfId="0" applyFont="1" applyFill="1" applyBorder="1"/>
    <xf numFmtId="0" fontId="8" fillId="0" borderId="0" xfId="0" applyFont="1" applyBorder="1"/>
    <xf numFmtId="0" fontId="8" fillId="7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/>
    <xf numFmtId="40" fontId="2" fillId="7" borderId="1" xfId="0" applyNumberFormat="1" applyFont="1" applyFill="1" applyBorder="1" applyAlignment="1"/>
    <xf numFmtId="0" fontId="2" fillId="7" borderId="1" xfId="0" applyFont="1" applyFill="1" applyBorder="1" applyAlignment="1"/>
    <xf numFmtId="4" fontId="2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0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B40" sqref="B40"/>
    </sheetView>
  </sheetViews>
  <sheetFormatPr defaultRowHeight="15"/>
  <cols>
    <col min="1" max="1" width="30.7109375" customWidth="1"/>
    <col min="2" max="4" width="20.7109375" customWidth="1"/>
    <col min="5" max="5" width="7.140625" customWidth="1"/>
    <col min="7" max="7" width="6.85546875" customWidth="1"/>
    <col min="8" max="8" width="10.7109375" customWidth="1"/>
    <col min="9" max="9" width="10.5703125" customWidth="1"/>
  </cols>
  <sheetData>
    <row r="1" spans="1:7">
      <c r="A1" t="s">
        <v>188</v>
      </c>
    </row>
    <row r="2" spans="1:7">
      <c r="A2" t="s">
        <v>192</v>
      </c>
    </row>
    <row r="5" spans="1:7" ht="15.75">
      <c r="A5" s="40" t="s">
        <v>190</v>
      </c>
      <c r="B5" s="40"/>
      <c r="C5" s="40"/>
    </row>
    <row r="6" spans="1:7" ht="15.75">
      <c r="A6" s="40" t="s">
        <v>191</v>
      </c>
      <c r="B6" s="40"/>
      <c r="C6" s="40"/>
    </row>
    <row r="7" spans="1:7" ht="15.75">
      <c r="A7" s="40"/>
      <c r="B7" s="40"/>
      <c r="C7" s="40"/>
    </row>
    <row r="8" spans="1:7" ht="15.75">
      <c r="A8" s="40" t="s">
        <v>189</v>
      </c>
      <c r="B8" s="145"/>
      <c r="C8" s="40"/>
    </row>
    <row r="9" spans="1:7" ht="15.75">
      <c r="A9" s="40"/>
      <c r="B9" s="40"/>
      <c r="C9" s="40"/>
    </row>
    <row r="10" spans="1:7" ht="15.75">
      <c r="A10" s="146" t="s">
        <v>185</v>
      </c>
      <c r="B10" s="146"/>
      <c r="C10" s="146"/>
      <c r="D10" s="20"/>
      <c r="E10" s="20"/>
      <c r="F10" s="20"/>
      <c r="G10" s="20"/>
    </row>
    <row r="11" spans="1:7" ht="15.75">
      <c r="A11" s="146" t="s">
        <v>186</v>
      </c>
      <c r="B11" s="146"/>
      <c r="C11" s="146"/>
      <c r="D11" s="20"/>
      <c r="E11" s="20"/>
      <c r="F11" s="20"/>
      <c r="G11" s="20"/>
    </row>
    <row r="12" spans="1:7" ht="15.75">
      <c r="A12" s="40"/>
      <c r="B12" s="40"/>
      <c r="C12" s="40"/>
    </row>
    <row r="13" spans="1:7" ht="15.75">
      <c r="A13" s="40" t="s">
        <v>187</v>
      </c>
      <c r="B13" s="145"/>
      <c r="C13" s="40"/>
    </row>
    <row r="14" spans="1:7">
      <c r="B14" s="9"/>
    </row>
    <row r="15" spans="1:7">
      <c r="B15" s="144" t="s">
        <v>17</v>
      </c>
    </row>
    <row r="16" spans="1:7">
      <c r="B16" s="44"/>
    </row>
    <row r="17" spans="1:4">
      <c r="B17" s="44"/>
    </row>
    <row r="18" spans="1:4">
      <c r="A18" t="s">
        <v>0</v>
      </c>
    </row>
    <row r="19" spans="1:4">
      <c r="A19" s="2"/>
      <c r="B19" s="3" t="s">
        <v>193</v>
      </c>
      <c r="C19" s="3" t="s">
        <v>194</v>
      </c>
      <c r="D19" s="3" t="s">
        <v>195</v>
      </c>
    </row>
    <row r="20" spans="1:4">
      <c r="A20" s="5" t="s">
        <v>2</v>
      </c>
      <c r="B20" s="125">
        <f>SUM(B21:B22)</f>
        <v>1989888</v>
      </c>
      <c r="C20" s="125">
        <f>C21+C22</f>
        <v>2089382.4</v>
      </c>
      <c r="D20" s="125">
        <f>D21+D22</f>
        <v>2188876.7999999998</v>
      </c>
    </row>
    <row r="21" spans="1:4">
      <c r="A21" s="2" t="s">
        <v>8</v>
      </c>
      <c r="B21" s="28">
        <v>1972228</v>
      </c>
      <c r="C21" s="28">
        <f>(B21*5%)+B21</f>
        <v>2070839.4</v>
      </c>
      <c r="D21" s="28">
        <f>(B21*10%)+B21</f>
        <v>2169450.7999999998</v>
      </c>
    </row>
    <row r="22" spans="1:4">
      <c r="A22" s="2" t="s">
        <v>7</v>
      </c>
      <c r="B22" s="28">
        <v>17660</v>
      </c>
      <c r="C22" s="28">
        <f t="shared" ref="C22:C26" si="0">(B22*5%)+B22</f>
        <v>18543</v>
      </c>
      <c r="D22" s="28">
        <f>(B22*10%)+B22</f>
        <v>19426</v>
      </c>
    </row>
    <row r="23" spans="1:4">
      <c r="A23" s="5" t="s">
        <v>4</v>
      </c>
      <c r="B23" s="125">
        <f>SUM(B24:B25)</f>
        <v>2008850</v>
      </c>
      <c r="C23" s="125">
        <f t="shared" si="0"/>
        <v>2109292.5</v>
      </c>
      <c r="D23" s="125">
        <f t="shared" ref="D23:D26" si="1">(B23*10%)+B23</f>
        <v>2209735</v>
      </c>
    </row>
    <row r="24" spans="1:4">
      <c r="A24" s="2" t="s">
        <v>5</v>
      </c>
      <c r="B24" s="28">
        <v>1236850</v>
      </c>
      <c r="C24" s="28">
        <f t="shared" si="0"/>
        <v>1298692.5</v>
      </c>
      <c r="D24" s="28">
        <f t="shared" si="1"/>
        <v>1360535</v>
      </c>
    </row>
    <row r="25" spans="1:4">
      <c r="A25" s="2" t="s">
        <v>6</v>
      </c>
      <c r="B25" s="28">
        <v>772000</v>
      </c>
      <c r="C25" s="28">
        <f t="shared" si="0"/>
        <v>810600</v>
      </c>
      <c r="D25" s="28">
        <f t="shared" si="1"/>
        <v>849200</v>
      </c>
    </row>
    <row r="26" spans="1:4">
      <c r="A26" s="5" t="s">
        <v>9</v>
      </c>
      <c r="B26" s="125">
        <f>B20-B23</f>
        <v>-18962</v>
      </c>
      <c r="C26" s="125">
        <f t="shared" si="0"/>
        <v>-19910.099999999999</v>
      </c>
      <c r="D26" s="125">
        <f t="shared" si="1"/>
        <v>-20858.2</v>
      </c>
    </row>
    <row r="27" spans="1:4">
      <c r="A27" s="46"/>
      <c r="B27" s="37"/>
      <c r="C27" s="37"/>
      <c r="D27" s="37"/>
    </row>
    <row r="28" spans="1:4" s="63" customFormat="1">
      <c r="A28" s="46"/>
      <c r="B28" s="37"/>
      <c r="C28" s="37"/>
      <c r="D28" s="37"/>
    </row>
    <row r="29" spans="1:4">
      <c r="A29" t="s">
        <v>10</v>
      </c>
    </row>
    <row r="30" spans="1:4">
      <c r="A30" s="2"/>
      <c r="B30" s="3" t="s">
        <v>193</v>
      </c>
      <c r="C30" s="3" t="s">
        <v>194</v>
      </c>
      <c r="D30" s="3" t="s">
        <v>195</v>
      </c>
    </row>
    <row r="31" spans="1:4" ht="26.25">
      <c r="A31" s="4" t="s">
        <v>11</v>
      </c>
      <c r="B31" s="28">
        <v>0</v>
      </c>
      <c r="C31" s="28">
        <v>0</v>
      </c>
      <c r="D31" s="28">
        <v>0</v>
      </c>
    </row>
    <row r="32" spans="1:4" ht="26.25">
      <c r="A32" s="4" t="s">
        <v>12</v>
      </c>
      <c r="B32" s="28">
        <v>0</v>
      </c>
      <c r="C32" s="28">
        <v>0</v>
      </c>
      <c r="D32" s="28">
        <v>0</v>
      </c>
    </row>
    <row r="33" spans="1:9">
      <c r="A33" s="5" t="s">
        <v>13</v>
      </c>
      <c r="B33" s="125">
        <v>0</v>
      </c>
      <c r="C33" s="125">
        <v>0</v>
      </c>
      <c r="D33" s="125">
        <v>0</v>
      </c>
    </row>
    <row r="34" spans="1:9">
      <c r="A34" s="46"/>
      <c r="B34" s="37"/>
      <c r="C34" s="37"/>
      <c r="D34" s="37"/>
    </row>
    <row r="35" spans="1:9">
      <c r="A35" s="46"/>
      <c r="B35" s="37"/>
      <c r="C35" s="37"/>
      <c r="D35" s="37"/>
    </row>
    <row r="36" spans="1:9">
      <c r="A36" t="s">
        <v>19</v>
      </c>
    </row>
    <row r="37" spans="1:9">
      <c r="A37" t="s">
        <v>18</v>
      </c>
    </row>
    <row r="38" spans="1:9">
      <c r="A38" s="2"/>
      <c r="B38" s="3" t="s">
        <v>193</v>
      </c>
      <c r="C38" s="3" t="s">
        <v>194</v>
      </c>
      <c r="D38" s="3" t="s">
        <v>195</v>
      </c>
    </row>
    <row r="39" spans="1:9" ht="26.25">
      <c r="A39" s="6" t="s">
        <v>14</v>
      </c>
      <c r="B39" s="38">
        <v>59730.3</v>
      </c>
      <c r="C39" s="38"/>
      <c r="D39" s="38"/>
      <c r="E39" s="63"/>
      <c r="F39" s="37"/>
      <c r="G39" s="63"/>
      <c r="H39" s="37"/>
      <c r="I39" s="37"/>
    </row>
    <row r="40" spans="1:9" ht="30" customHeight="1">
      <c r="A40" s="7" t="s">
        <v>15</v>
      </c>
      <c r="B40" s="35">
        <v>18962</v>
      </c>
      <c r="C40" s="35">
        <v>19910.099999999999</v>
      </c>
      <c r="D40" s="35">
        <v>20858.2</v>
      </c>
      <c r="E40" s="63"/>
      <c r="F40" s="37"/>
      <c r="G40" s="63"/>
      <c r="H40" s="67"/>
      <c r="I40" s="62"/>
    </row>
    <row r="41" spans="1:9" ht="15.75" thickBot="1">
      <c r="B41" s="39"/>
      <c r="C41" s="39"/>
      <c r="D41" s="39"/>
    </row>
    <row r="42" spans="1:9" ht="30" customHeight="1" thickBot="1">
      <c r="A42" s="8" t="s">
        <v>16</v>
      </c>
      <c r="B42" s="53">
        <f>B26+B33+B40</f>
        <v>0</v>
      </c>
      <c r="C42" s="53">
        <f>C26+C33+C40</f>
        <v>0</v>
      </c>
      <c r="D42" s="53">
        <f>D26+D33+D40</f>
        <v>0</v>
      </c>
    </row>
    <row r="45" spans="1:9">
      <c r="B45" s="9"/>
    </row>
    <row r="60" spans="1:4" ht="15.75">
      <c r="A60" s="40"/>
      <c r="B60" s="40"/>
      <c r="C60" s="40"/>
      <c r="D60" s="40"/>
    </row>
    <row r="61" spans="1:4" ht="15.75">
      <c r="A61" s="40"/>
      <c r="B61" s="40"/>
      <c r="C61" s="40"/>
      <c r="D61" s="40"/>
    </row>
    <row r="63" spans="1:4" ht="15.75">
      <c r="A63" s="41"/>
      <c r="B63" s="41"/>
      <c r="C63" s="41"/>
    </row>
    <row r="65" spans="1:5">
      <c r="A65" s="42"/>
      <c r="B65" s="42"/>
      <c r="C65" s="42"/>
    </row>
    <row r="66" spans="1:5">
      <c r="A66" s="32"/>
      <c r="B66" s="45"/>
      <c r="C66" s="45"/>
      <c r="D66" s="45"/>
      <c r="E66" s="36"/>
    </row>
    <row r="67" spans="1:5">
      <c r="A67" s="46"/>
      <c r="B67" s="37"/>
      <c r="C67" s="37"/>
      <c r="D67" s="37"/>
      <c r="E67" s="37"/>
    </row>
    <row r="68" spans="1:5">
      <c r="A68" s="46"/>
      <c r="B68" s="37"/>
      <c r="C68" s="37"/>
      <c r="D68" s="37"/>
      <c r="E68" s="37"/>
    </row>
    <row r="69" spans="1:5">
      <c r="A69" s="46"/>
      <c r="B69" s="37"/>
      <c r="C69" s="37"/>
      <c r="D69" s="37"/>
      <c r="E69" s="37"/>
    </row>
    <row r="70" spans="1:5">
      <c r="A70" s="46"/>
      <c r="B70" s="37"/>
      <c r="C70" s="37"/>
      <c r="D70" s="37"/>
      <c r="E70" s="37"/>
    </row>
    <row r="71" spans="1:5">
      <c r="A71" s="46"/>
      <c r="B71" s="37"/>
      <c r="C71" s="37"/>
      <c r="D71" s="37"/>
      <c r="E71" s="37"/>
    </row>
    <row r="72" spans="1:5">
      <c r="A72" s="46"/>
      <c r="B72" s="37"/>
      <c r="C72" s="37"/>
      <c r="D72" s="37"/>
      <c r="E72" s="37"/>
    </row>
    <row r="73" spans="1:5">
      <c r="A73" s="46"/>
      <c r="B73" s="37"/>
      <c r="C73" s="37"/>
      <c r="D73" s="37"/>
      <c r="E73" s="37"/>
    </row>
    <row r="74" spans="1:5">
      <c r="A74" s="47"/>
      <c r="B74" s="47"/>
      <c r="C74" s="47"/>
      <c r="D74" s="47"/>
    </row>
    <row r="75" spans="1:5">
      <c r="A75" s="48"/>
      <c r="B75" s="48"/>
      <c r="C75" s="48"/>
      <c r="D75" s="47"/>
    </row>
    <row r="76" spans="1:5">
      <c r="A76" s="46"/>
      <c r="B76" s="36"/>
      <c r="C76" s="36"/>
      <c r="D76" s="36"/>
    </row>
    <row r="77" spans="1:5" ht="27" customHeight="1">
      <c r="A77" s="49"/>
      <c r="B77" s="37"/>
      <c r="C77" s="37"/>
      <c r="D77" s="37"/>
    </row>
    <row r="78" spans="1:5" ht="27" customHeight="1">
      <c r="A78" s="49"/>
      <c r="B78" s="37"/>
      <c r="C78" s="37"/>
      <c r="D78" s="37"/>
    </row>
    <row r="79" spans="1:5">
      <c r="A79" s="46"/>
      <c r="B79" s="37"/>
      <c r="C79" s="37"/>
      <c r="D79" s="37"/>
    </row>
    <row r="80" spans="1:5">
      <c r="A80" s="47"/>
      <c r="B80" s="47"/>
      <c r="C80" s="47"/>
      <c r="D80" s="47"/>
    </row>
    <row r="81" spans="1:4">
      <c r="A81" s="47"/>
      <c r="B81" s="47"/>
      <c r="C81" s="47"/>
      <c r="D81" s="47"/>
    </row>
    <row r="82" spans="1:4">
      <c r="A82" s="48"/>
      <c r="B82" s="48"/>
      <c r="C82" s="48"/>
      <c r="D82" s="47"/>
    </row>
    <row r="83" spans="1:4">
      <c r="A83" s="48"/>
      <c r="B83" s="48"/>
      <c r="C83" s="48"/>
      <c r="D83" s="47"/>
    </row>
    <row r="84" spans="1:4">
      <c r="A84" s="46"/>
      <c r="B84" s="36"/>
      <c r="C84" s="36"/>
      <c r="D84" s="36"/>
    </row>
    <row r="85" spans="1:4" ht="27" customHeight="1">
      <c r="A85" s="49"/>
      <c r="B85" s="37"/>
      <c r="C85" s="37"/>
      <c r="D85" s="37"/>
    </row>
    <row r="86" spans="1:4" ht="27" customHeight="1">
      <c r="A86" s="49"/>
      <c r="B86" s="37"/>
      <c r="C86" s="37"/>
      <c r="D86" s="37"/>
    </row>
    <row r="87" spans="1:4">
      <c r="A87" s="47"/>
      <c r="B87" s="50"/>
      <c r="C87" s="47"/>
      <c r="D87" s="47"/>
    </row>
    <row r="88" spans="1:4" ht="30" customHeight="1">
      <c r="A88" s="51"/>
      <c r="B88" s="52"/>
      <c r="C88" s="52"/>
      <c r="D88" s="52"/>
    </row>
    <row r="89" spans="1:4">
      <c r="A89" s="22"/>
      <c r="B89" s="22"/>
      <c r="C89" s="22"/>
      <c r="D89" s="2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5"/>
  <sheetViews>
    <sheetView tabSelected="1" topLeftCell="A7" workbookViewId="0">
      <selection activeCell="J93" sqref="J93"/>
    </sheetView>
  </sheetViews>
  <sheetFormatPr defaultRowHeight="15"/>
  <cols>
    <col min="1" max="3" width="6.7109375" customWidth="1"/>
    <col min="4" max="4" width="50.7109375" customWidth="1"/>
    <col min="5" max="7" width="15.7109375" customWidth="1"/>
    <col min="10" max="10" width="13.140625" customWidth="1"/>
    <col min="12" max="12" width="14.5703125" customWidth="1"/>
  </cols>
  <sheetData>
    <row r="1" spans="1:11">
      <c r="D1" s="15" t="s">
        <v>17</v>
      </c>
    </row>
    <row r="2" spans="1:11">
      <c r="D2" s="14"/>
    </row>
    <row r="3" spans="1:11">
      <c r="D3" s="15" t="s">
        <v>81</v>
      </c>
    </row>
    <row r="4" spans="1:11">
      <c r="D4" s="14"/>
    </row>
    <row r="5" spans="1:11">
      <c r="D5" s="15" t="s">
        <v>3</v>
      </c>
    </row>
    <row r="6" spans="1:11" ht="30" customHeight="1">
      <c r="A6" s="12" t="s">
        <v>20</v>
      </c>
      <c r="B6" s="12" t="s">
        <v>21</v>
      </c>
      <c r="C6" s="12" t="s">
        <v>22</v>
      </c>
      <c r="D6" s="12" t="s">
        <v>23</v>
      </c>
      <c r="E6" s="13" t="s">
        <v>196</v>
      </c>
      <c r="F6" s="13" t="s">
        <v>24</v>
      </c>
      <c r="G6" s="13" t="s">
        <v>197</v>
      </c>
      <c r="H6" s="10"/>
      <c r="I6" s="10"/>
      <c r="J6" s="10"/>
      <c r="K6" s="10"/>
    </row>
    <row r="7" spans="1:11">
      <c r="A7" s="122">
        <v>6</v>
      </c>
      <c r="B7" s="122"/>
      <c r="C7" s="122"/>
      <c r="D7" s="122" t="s">
        <v>8</v>
      </c>
      <c r="E7" s="126">
        <f>E8+E10+E12+E14+E17+E19</f>
        <v>1972228</v>
      </c>
      <c r="F7" s="127">
        <f t="shared" ref="F7:F8" si="0">(E7*5%)+E7</f>
        <v>2070839.4</v>
      </c>
      <c r="G7" s="127">
        <f t="shared" ref="G7:G8" si="1">(E7*10%)+E7</f>
        <v>2169450.7999999998</v>
      </c>
      <c r="H7" s="10"/>
      <c r="I7" s="10"/>
      <c r="J7" s="10"/>
      <c r="K7" s="10"/>
    </row>
    <row r="8" spans="1:11">
      <c r="A8" s="124"/>
      <c r="B8" s="124">
        <v>61</v>
      </c>
      <c r="C8" s="124"/>
      <c r="D8" s="124" t="s">
        <v>157</v>
      </c>
      <c r="E8" s="128">
        <f>SUM(E9)</f>
        <v>1055100</v>
      </c>
      <c r="F8" s="129">
        <f t="shared" si="0"/>
        <v>1107855</v>
      </c>
      <c r="G8" s="129">
        <f t="shared" si="1"/>
        <v>1160610</v>
      </c>
      <c r="H8" s="10"/>
      <c r="I8" s="10"/>
      <c r="J8" s="10"/>
      <c r="K8" s="10"/>
    </row>
    <row r="9" spans="1:11">
      <c r="A9" s="2"/>
      <c r="B9" s="2"/>
      <c r="C9" s="2">
        <v>1</v>
      </c>
      <c r="D9" s="2" t="s">
        <v>30</v>
      </c>
      <c r="E9" s="61">
        <v>1055100</v>
      </c>
      <c r="F9" s="30">
        <f>(E9*5%)+E9</f>
        <v>1107855</v>
      </c>
      <c r="G9" s="30">
        <f>(E9*10%)+E9</f>
        <v>1160610</v>
      </c>
      <c r="H9" s="10"/>
      <c r="I9" s="10"/>
      <c r="J9" s="10"/>
      <c r="K9" s="10"/>
    </row>
    <row r="10" spans="1:11">
      <c r="A10" s="124"/>
      <c r="B10" s="124">
        <v>63</v>
      </c>
      <c r="C10" s="124"/>
      <c r="D10" s="124" t="s">
        <v>25</v>
      </c>
      <c r="E10" s="128">
        <f>SUM(E11:E11)</f>
        <v>201030</v>
      </c>
      <c r="F10" s="129">
        <f t="shared" ref="F10:F26" si="2">(E10*5%)+E10</f>
        <v>211081.5</v>
      </c>
      <c r="G10" s="129">
        <f t="shared" ref="G10:G26" si="3">(E10*10%)+E10</f>
        <v>221133</v>
      </c>
      <c r="H10" s="10"/>
      <c r="I10" s="10"/>
      <c r="J10" s="10"/>
      <c r="K10" s="10"/>
    </row>
    <row r="11" spans="1:11">
      <c r="A11" s="2"/>
      <c r="B11" s="2"/>
      <c r="C11" s="2">
        <v>5</v>
      </c>
      <c r="D11" s="2" t="s">
        <v>172</v>
      </c>
      <c r="E11" s="61">
        <v>201030</v>
      </c>
      <c r="F11" s="30">
        <f t="shared" si="2"/>
        <v>211081.5</v>
      </c>
      <c r="G11" s="30">
        <f t="shared" si="3"/>
        <v>221133</v>
      </c>
      <c r="H11" s="10"/>
      <c r="I11" s="10"/>
      <c r="J11" s="10"/>
      <c r="K11" s="10"/>
    </row>
    <row r="12" spans="1:11">
      <c r="A12" s="124"/>
      <c r="B12" s="124">
        <v>64</v>
      </c>
      <c r="C12" s="124"/>
      <c r="D12" s="124" t="s">
        <v>158</v>
      </c>
      <c r="E12" s="128">
        <f>SUM(E13)</f>
        <v>132718</v>
      </c>
      <c r="F12" s="129">
        <f t="shared" si="2"/>
        <v>139353.9</v>
      </c>
      <c r="G12" s="129">
        <f t="shared" si="3"/>
        <v>145989.79999999999</v>
      </c>
      <c r="H12" s="10"/>
      <c r="I12" s="10"/>
      <c r="J12" s="10"/>
      <c r="K12" s="10"/>
    </row>
    <row r="13" spans="1:11">
      <c r="A13" s="2"/>
      <c r="B13" s="2"/>
      <c r="C13" s="2">
        <v>3</v>
      </c>
      <c r="D13" s="2" t="s">
        <v>28</v>
      </c>
      <c r="E13" s="61">
        <v>132718</v>
      </c>
      <c r="F13" s="30">
        <f t="shared" si="2"/>
        <v>139353.9</v>
      </c>
      <c r="G13" s="30">
        <f t="shared" si="3"/>
        <v>145989.79999999999</v>
      </c>
      <c r="H13" s="10"/>
      <c r="I13" s="10"/>
      <c r="J13" s="10"/>
      <c r="K13" s="10"/>
    </row>
    <row r="14" spans="1:11">
      <c r="A14" s="124"/>
      <c r="B14" s="124">
        <v>65</v>
      </c>
      <c r="C14" s="124"/>
      <c r="D14" s="124" t="s">
        <v>26</v>
      </c>
      <c r="E14" s="128">
        <f>SUM(E15:E16)</f>
        <v>581780</v>
      </c>
      <c r="F14" s="129">
        <f t="shared" si="2"/>
        <v>610869</v>
      </c>
      <c r="G14" s="129">
        <f t="shared" si="3"/>
        <v>639958</v>
      </c>
      <c r="H14" s="10"/>
      <c r="I14" s="10"/>
      <c r="J14" s="10"/>
      <c r="K14" s="10"/>
    </row>
    <row r="15" spans="1:11">
      <c r="A15" s="2"/>
      <c r="B15" s="2"/>
      <c r="C15" s="2">
        <v>1</v>
      </c>
      <c r="D15" s="2" t="s">
        <v>30</v>
      </c>
      <c r="E15" s="61">
        <v>30</v>
      </c>
      <c r="F15" s="30">
        <f t="shared" si="2"/>
        <v>31.5</v>
      </c>
      <c r="G15" s="30">
        <f t="shared" si="3"/>
        <v>33</v>
      </c>
      <c r="H15" s="10"/>
      <c r="I15" s="10"/>
      <c r="J15" s="10"/>
      <c r="K15" s="10"/>
    </row>
    <row r="16" spans="1:11">
      <c r="A16" s="2"/>
      <c r="B16" s="2"/>
      <c r="C16" s="2">
        <v>4</v>
      </c>
      <c r="D16" s="2" t="s">
        <v>27</v>
      </c>
      <c r="E16" s="61">
        <v>581750</v>
      </c>
      <c r="F16" s="30">
        <f t="shared" si="2"/>
        <v>610837.5</v>
      </c>
      <c r="G16" s="30">
        <f t="shared" si="3"/>
        <v>639925</v>
      </c>
      <c r="H16" s="10"/>
      <c r="I16" s="10"/>
      <c r="J16" s="10"/>
      <c r="K16" s="10"/>
    </row>
    <row r="17" spans="1:11">
      <c r="A17" s="124"/>
      <c r="B17" s="124">
        <v>66</v>
      </c>
      <c r="C17" s="124"/>
      <c r="D17" s="124" t="s">
        <v>159</v>
      </c>
      <c r="E17" s="128">
        <f>SUM(E18)</f>
        <v>600</v>
      </c>
      <c r="F17" s="129">
        <f t="shared" si="2"/>
        <v>630</v>
      </c>
      <c r="G17" s="129">
        <f t="shared" si="3"/>
        <v>660</v>
      </c>
      <c r="H17" s="10"/>
      <c r="I17" s="10"/>
      <c r="J17" s="10"/>
      <c r="K17" s="10"/>
    </row>
    <row r="18" spans="1:11">
      <c r="A18" s="2"/>
      <c r="B18" s="2"/>
      <c r="C18" s="2">
        <v>6</v>
      </c>
      <c r="D18" s="2" t="s">
        <v>29</v>
      </c>
      <c r="E18" s="61">
        <v>600</v>
      </c>
      <c r="F18" s="30">
        <f t="shared" si="2"/>
        <v>630</v>
      </c>
      <c r="G18" s="30">
        <f t="shared" si="3"/>
        <v>660</v>
      </c>
      <c r="H18" s="10"/>
      <c r="I18" s="10"/>
      <c r="J18" s="10"/>
      <c r="K18" s="10"/>
    </row>
    <row r="19" spans="1:11" ht="15" customHeight="1">
      <c r="A19" s="124"/>
      <c r="B19" s="124">
        <v>68</v>
      </c>
      <c r="C19" s="124"/>
      <c r="D19" s="130" t="s">
        <v>160</v>
      </c>
      <c r="E19" s="128">
        <f>SUM(E20)</f>
        <v>1000</v>
      </c>
      <c r="F19" s="129">
        <f t="shared" si="2"/>
        <v>1050</v>
      </c>
      <c r="G19" s="129">
        <f t="shared" si="3"/>
        <v>1100</v>
      </c>
      <c r="H19" s="10"/>
      <c r="I19" s="10"/>
      <c r="J19" s="10"/>
      <c r="K19" s="10"/>
    </row>
    <row r="20" spans="1:11">
      <c r="A20" s="2"/>
      <c r="B20" s="2"/>
      <c r="C20" s="2">
        <v>1</v>
      </c>
      <c r="D20" s="2" t="s">
        <v>30</v>
      </c>
      <c r="E20" s="61">
        <v>1000</v>
      </c>
      <c r="F20" s="30">
        <f t="shared" si="2"/>
        <v>1050</v>
      </c>
      <c r="G20" s="30">
        <f t="shared" si="3"/>
        <v>1100</v>
      </c>
      <c r="H20" s="10"/>
      <c r="I20" s="10"/>
      <c r="J20" s="10"/>
      <c r="K20" s="10"/>
    </row>
    <row r="21" spans="1:11">
      <c r="A21" s="122">
        <v>7</v>
      </c>
      <c r="B21" s="122"/>
      <c r="C21" s="122"/>
      <c r="D21" s="122" t="s">
        <v>31</v>
      </c>
      <c r="E21" s="126">
        <f>SUM(E22,E24)</f>
        <v>17660</v>
      </c>
      <c r="F21" s="127">
        <f t="shared" si="2"/>
        <v>18543</v>
      </c>
      <c r="G21" s="127">
        <f t="shared" si="3"/>
        <v>19426</v>
      </c>
      <c r="H21" s="10"/>
      <c r="I21" s="10"/>
      <c r="J21" s="10"/>
      <c r="K21" s="10"/>
    </row>
    <row r="22" spans="1:11">
      <c r="A22" s="124"/>
      <c r="B22" s="124">
        <v>71</v>
      </c>
      <c r="C22" s="124"/>
      <c r="D22" s="124" t="s">
        <v>161</v>
      </c>
      <c r="E22" s="128">
        <v>17260</v>
      </c>
      <c r="F22" s="129">
        <f t="shared" si="2"/>
        <v>18123</v>
      </c>
      <c r="G22" s="129">
        <f t="shared" si="3"/>
        <v>18986</v>
      </c>
      <c r="H22" s="10"/>
      <c r="I22" s="10"/>
      <c r="J22" s="10"/>
      <c r="K22" s="10"/>
    </row>
    <row r="23" spans="1:11">
      <c r="A23" s="56"/>
      <c r="B23" s="56"/>
      <c r="C23" s="54">
        <v>7</v>
      </c>
      <c r="D23" s="54" t="s">
        <v>31</v>
      </c>
      <c r="E23" s="171">
        <v>17260</v>
      </c>
      <c r="F23" s="30">
        <f t="shared" si="2"/>
        <v>18123</v>
      </c>
      <c r="G23" s="30">
        <f t="shared" si="3"/>
        <v>18986</v>
      </c>
      <c r="H23" s="10"/>
      <c r="I23" s="10"/>
      <c r="J23" s="10"/>
      <c r="K23" s="10"/>
    </row>
    <row r="24" spans="1:11">
      <c r="A24" s="124"/>
      <c r="B24" s="124">
        <v>72</v>
      </c>
      <c r="C24" s="124"/>
      <c r="D24" s="124" t="s">
        <v>32</v>
      </c>
      <c r="E24" s="128">
        <v>400</v>
      </c>
      <c r="F24" s="129">
        <f t="shared" si="2"/>
        <v>420</v>
      </c>
      <c r="G24" s="129">
        <f t="shared" si="3"/>
        <v>440</v>
      </c>
      <c r="H24" s="10"/>
      <c r="I24" s="10"/>
      <c r="J24" s="10"/>
      <c r="K24" s="10"/>
    </row>
    <row r="25" spans="1:11">
      <c r="A25" s="170"/>
      <c r="B25" s="170"/>
      <c r="C25" s="172">
        <v>7</v>
      </c>
      <c r="D25" s="54" t="s">
        <v>31</v>
      </c>
      <c r="E25" s="171">
        <v>400</v>
      </c>
      <c r="F25" s="30">
        <f t="shared" si="2"/>
        <v>420</v>
      </c>
      <c r="G25" s="30">
        <f t="shared" si="3"/>
        <v>440</v>
      </c>
      <c r="H25" s="10"/>
      <c r="I25" s="10"/>
      <c r="J25" s="10"/>
      <c r="K25" s="10"/>
    </row>
    <row r="26" spans="1:11" ht="15.75">
      <c r="A26" s="152" t="s">
        <v>33</v>
      </c>
      <c r="B26" s="153"/>
      <c r="C26" s="153"/>
      <c r="D26" s="154"/>
      <c r="E26" s="183">
        <f>E7+E21</f>
        <v>1989888</v>
      </c>
      <c r="F26" s="183">
        <f t="shared" si="2"/>
        <v>2089382.4</v>
      </c>
      <c r="G26" s="183">
        <f t="shared" si="3"/>
        <v>2188876.7999999998</v>
      </c>
      <c r="H26" s="10"/>
      <c r="I26" s="10"/>
      <c r="J26" s="10"/>
      <c r="K26" s="10"/>
    </row>
    <row r="27" spans="1:11" ht="20.100000000000001" customHeight="1">
      <c r="A27" s="155"/>
      <c r="B27" s="156"/>
      <c r="C27" s="156"/>
      <c r="D27" s="156"/>
      <c r="E27" s="156"/>
      <c r="F27" s="156"/>
      <c r="G27" s="157"/>
      <c r="H27" s="10"/>
      <c r="I27" s="10"/>
      <c r="J27" s="10"/>
      <c r="K27" s="10"/>
    </row>
    <row r="28" spans="1:11">
      <c r="A28" s="158" t="s">
        <v>34</v>
      </c>
      <c r="B28" s="159"/>
      <c r="C28" s="159"/>
      <c r="D28" s="159"/>
      <c r="E28" s="159"/>
      <c r="F28" s="159"/>
      <c r="G28" s="160"/>
      <c r="H28" s="10"/>
      <c r="I28" s="10"/>
      <c r="J28" s="10"/>
      <c r="K28" s="10"/>
    </row>
    <row r="29" spans="1:11" ht="26.25">
      <c r="A29" s="12" t="s">
        <v>20</v>
      </c>
      <c r="B29" s="12" t="s">
        <v>21</v>
      </c>
      <c r="C29" s="12" t="s">
        <v>22</v>
      </c>
      <c r="D29" s="12" t="s">
        <v>23</v>
      </c>
      <c r="E29" s="13" t="s">
        <v>196</v>
      </c>
      <c r="F29" s="13" t="s">
        <v>24</v>
      </c>
      <c r="G29" s="13" t="s">
        <v>197</v>
      </c>
      <c r="H29" s="10"/>
      <c r="I29" s="10"/>
      <c r="J29" s="10"/>
      <c r="K29" s="10"/>
    </row>
    <row r="30" spans="1:11">
      <c r="A30" s="11">
        <v>9</v>
      </c>
      <c r="B30" s="11"/>
      <c r="C30" s="11"/>
      <c r="D30" s="11" t="s">
        <v>35</v>
      </c>
      <c r="E30" s="29">
        <f>E31+E33</f>
        <v>18962</v>
      </c>
      <c r="F30" s="29">
        <f>F31+F33</f>
        <v>0</v>
      </c>
      <c r="G30" s="29">
        <f>G31+G33</f>
        <v>0</v>
      </c>
      <c r="H30" s="10"/>
      <c r="I30" s="10"/>
      <c r="J30" s="10"/>
      <c r="K30" s="10"/>
    </row>
    <row r="31" spans="1:11">
      <c r="A31" s="11"/>
      <c r="B31" s="11">
        <v>92</v>
      </c>
      <c r="C31" s="11"/>
      <c r="D31" s="11" t="s">
        <v>36</v>
      </c>
      <c r="E31" s="29">
        <f>SUM(E32)</f>
        <v>18962</v>
      </c>
      <c r="F31" s="29">
        <f>F32</f>
        <v>0</v>
      </c>
      <c r="G31" s="29">
        <f>G32</f>
        <v>0</v>
      </c>
      <c r="H31" s="10"/>
      <c r="I31" s="10"/>
      <c r="J31" s="10"/>
      <c r="K31" s="10"/>
    </row>
    <row r="32" spans="1:11">
      <c r="A32" s="2"/>
      <c r="B32" s="2"/>
      <c r="C32" s="2">
        <v>91</v>
      </c>
      <c r="D32" s="2" t="s">
        <v>167</v>
      </c>
      <c r="E32" s="28">
        <v>18962</v>
      </c>
      <c r="F32" s="28">
        <v>0</v>
      </c>
      <c r="G32" s="28">
        <v>0</v>
      </c>
      <c r="H32" s="10"/>
      <c r="I32" s="10"/>
      <c r="J32" s="10"/>
      <c r="K32" s="10"/>
    </row>
    <row r="33" spans="1:12">
      <c r="A33" s="11"/>
      <c r="B33" s="11">
        <v>92</v>
      </c>
      <c r="C33" s="11"/>
      <c r="D33" s="11" t="s">
        <v>173</v>
      </c>
      <c r="E33" s="29">
        <f>SUM(E34)</f>
        <v>0</v>
      </c>
      <c r="F33" s="29">
        <f>F34</f>
        <v>0</v>
      </c>
      <c r="G33" s="29">
        <f>G34</f>
        <v>0</v>
      </c>
      <c r="H33" s="10"/>
      <c r="I33" s="10"/>
      <c r="J33" s="10"/>
      <c r="K33" s="10"/>
    </row>
    <row r="34" spans="1:12">
      <c r="A34" s="2"/>
      <c r="B34" s="2"/>
      <c r="C34" s="2">
        <v>97</v>
      </c>
      <c r="D34" s="2" t="s">
        <v>168</v>
      </c>
      <c r="E34" s="28">
        <v>0</v>
      </c>
      <c r="F34" s="28"/>
      <c r="G34" s="28"/>
      <c r="H34" s="10"/>
      <c r="I34" s="10"/>
      <c r="J34" s="10"/>
      <c r="K34" s="10"/>
    </row>
    <row r="35" spans="1:12" ht="15.75">
      <c r="A35" s="31" t="s">
        <v>170</v>
      </c>
      <c r="B35" s="31"/>
      <c r="C35" s="31"/>
      <c r="D35" s="31" t="s">
        <v>169</v>
      </c>
      <c r="E35" s="33">
        <f>E30</f>
        <v>18962</v>
      </c>
      <c r="F35" s="33">
        <f>F30</f>
        <v>0</v>
      </c>
      <c r="G35" s="33">
        <f>G30</f>
        <v>0</v>
      </c>
      <c r="H35" s="10"/>
      <c r="I35" s="10"/>
      <c r="J35" s="10"/>
      <c r="K35" s="10"/>
    </row>
    <row r="36" spans="1:12">
      <c r="A36" s="32"/>
      <c r="B36" s="32"/>
      <c r="C36" s="32"/>
      <c r="D36" s="32"/>
      <c r="E36" s="32"/>
      <c r="F36" s="32"/>
      <c r="G36" s="32"/>
      <c r="H36" s="10"/>
      <c r="I36" s="10"/>
      <c r="J36" s="10"/>
      <c r="K36" s="10"/>
    </row>
    <row r="37" spans="1:1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2">
      <c r="A38" s="10"/>
      <c r="B38" s="10"/>
      <c r="C38" s="10"/>
      <c r="D38" s="15" t="s">
        <v>37</v>
      </c>
      <c r="E38" s="10"/>
      <c r="F38" s="10"/>
      <c r="G38" s="10"/>
      <c r="H38" s="10"/>
      <c r="I38" s="10"/>
      <c r="J38" s="10"/>
      <c r="K38" s="10"/>
    </row>
    <row r="39" spans="1:12" ht="26.25">
      <c r="A39" s="12" t="s">
        <v>20</v>
      </c>
      <c r="B39" s="12" t="s">
        <v>21</v>
      </c>
      <c r="C39" s="12" t="s">
        <v>22</v>
      </c>
      <c r="D39" s="12" t="s">
        <v>23</v>
      </c>
      <c r="E39" s="13" t="s">
        <v>196</v>
      </c>
      <c r="F39" s="13" t="s">
        <v>24</v>
      </c>
      <c r="G39" s="13" t="s">
        <v>197</v>
      </c>
      <c r="H39" s="10"/>
      <c r="I39" s="10"/>
      <c r="J39" s="10"/>
      <c r="K39" s="10"/>
    </row>
    <row r="40" spans="1:12">
      <c r="A40" s="122">
        <v>3</v>
      </c>
      <c r="B40" s="122"/>
      <c r="C40" s="122"/>
      <c r="D40" s="122" t="s">
        <v>8</v>
      </c>
      <c r="E40" s="123">
        <f>E41+E44+E51+E54+E56+E59+E61</f>
        <v>1236850</v>
      </c>
      <c r="F40" s="123">
        <f t="shared" ref="F40:F41" si="4">(E40*5%)+E40</f>
        <v>1298692.5</v>
      </c>
      <c r="G40" s="123">
        <f t="shared" ref="G40:G41" si="5">(E40*10%)+E40</f>
        <v>1360535</v>
      </c>
      <c r="H40" s="10"/>
      <c r="I40" s="10"/>
      <c r="J40" s="10"/>
      <c r="K40" s="10"/>
    </row>
    <row r="41" spans="1:12">
      <c r="A41" s="124"/>
      <c r="B41" s="124">
        <v>31</v>
      </c>
      <c r="C41" s="124"/>
      <c r="D41" s="124" t="s">
        <v>166</v>
      </c>
      <c r="E41" s="125">
        <f>SUM(E42:E43)</f>
        <v>476900</v>
      </c>
      <c r="F41" s="125">
        <f t="shared" si="4"/>
        <v>500745</v>
      </c>
      <c r="G41" s="125">
        <f t="shared" si="5"/>
        <v>524590</v>
      </c>
      <c r="H41" s="10"/>
      <c r="I41" s="10"/>
      <c r="J41" s="10"/>
      <c r="K41" s="10"/>
    </row>
    <row r="42" spans="1:12">
      <c r="A42" s="54"/>
      <c r="B42" s="54"/>
      <c r="C42" s="54">
        <v>1</v>
      </c>
      <c r="D42" s="54" t="s">
        <v>30</v>
      </c>
      <c r="E42" s="55">
        <v>451900</v>
      </c>
      <c r="F42" s="55">
        <f>(E42*5%)+E42</f>
        <v>474495</v>
      </c>
      <c r="G42" s="55">
        <f>(E42*10%)+E42</f>
        <v>497090</v>
      </c>
      <c r="H42" s="10"/>
      <c r="I42" s="10"/>
      <c r="J42" s="62"/>
      <c r="K42" s="10"/>
    </row>
    <row r="43" spans="1:12">
      <c r="A43" s="54"/>
      <c r="B43" s="54"/>
      <c r="C43" s="54">
        <v>5</v>
      </c>
      <c r="D43" s="54" t="s">
        <v>40</v>
      </c>
      <c r="E43" s="55">
        <v>25000</v>
      </c>
      <c r="F43" s="55">
        <f t="shared" ref="F43:F74" si="6">(E43*5%)+E43</f>
        <v>26250</v>
      </c>
      <c r="G43" s="55">
        <f t="shared" ref="G43:G74" si="7">(E43*10%)+E43</f>
        <v>27500</v>
      </c>
      <c r="H43" s="10"/>
      <c r="I43" s="10"/>
      <c r="J43" s="62"/>
      <c r="K43" s="10"/>
    </row>
    <row r="44" spans="1:12">
      <c r="A44" s="124"/>
      <c r="B44" s="124">
        <v>32</v>
      </c>
      <c r="C44" s="124"/>
      <c r="D44" s="124" t="s">
        <v>39</v>
      </c>
      <c r="E44" s="125">
        <f>SUM(E45:E50)</f>
        <v>477485</v>
      </c>
      <c r="F44" s="125">
        <f t="shared" si="6"/>
        <v>501359.25</v>
      </c>
      <c r="G44" s="125">
        <f t="shared" si="7"/>
        <v>525233.5</v>
      </c>
      <c r="H44" s="10"/>
      <c r="I44" s="10"/>
      <c r="J44" s="62"/>
      <c r="K44" s="10"/>
    </row>
    <row r="45" spans="1:12">
      <c r="A45" s="54"/>
      <c r="B45" s="54"/>
      <c r="C45" s="54">
        <v>1</v>
      </c>
      <c r="D45" s="54" t="s">
        <v>30</v>
      </c>
      <c r="E45" s="55">
        <v>177015</v>
      </c>
      <c r="F45" s="55">
        <f t="shared" si="6"/>
        <v>185865.75</v>
      </c>
      <c r="G45" s="55">
        <f t="shared" si="7"/>
        <v>194716.5</v>
      </c>
      <c r="H45" s="10"/>
      <c r="I45" s="10"/>
      <c r="J45" s="62"/>
      <c r="K45" s="10"/>
      <c r="L45" s="39"/>
    </row>
    <row r="46" spans="1:12">
      <c r="A46" s="54"/>
      <c r="B46" s="54"/>
      <c r="C46" s="54">
        <v>3</v>
      </c>
      <c r="D46" s="54" t="s">
        <v>28</v>
      </c>
      <c r="E46" s="55">
        <v>132150</v>
      </c>
      <c r="F46" s="55">
        <f t="shared" si="6"/>
        <v>138757.5</v>
      </c>
      <c r="G46" s="55">
        <f t="shared" si="7"/>
        <v>145365</v>
      </c>
      <c r="H46" s="10"/>
      <c r="I46" s="10"/>
      <c r="J46" s="62"/>
      <c r="K46" s="62"/>
      <c r="L46" s="39"/>
    </row>
    <row r="47" spans="1:12">
      <c r="A47" s="54"/>
      <c r="B47" s="54"/>
      <c r="C47" s="54">
        <v>4</v>
      </c>
      <c r="D47" s="54" t="s">
        <v>27</v>
      </c>
      <c r="E47" s="55">
        <v>113120</v>
      </c>
      <c r="F47" s="55">
        <f t="shared" si="6"/>
        <v>118776</v>
      </c>
      <c r="G47" s="55">
        <f t="shared" si="7"/>
        <v>124432</v>
      </c>
      <c r="H47" s="10"/>
      <c r="I47" s="10"/>
      <c r="J47" s="62"/>
      <c r="K47" s="10"/>
      <c r="L47" s="39"/>
    </row>
    <row r="48" spans="1:12">
      <c r="A48" s="54"/>
      <c r="B48" s="54"/>
      <c r="C48" s="54">
        <v>5</v>
      </c>
      <c r="D48" s="54" t="s">
        <v>40</v>
      </c>
      <c r="E48" s="55">
        <v>50000</v>
      </c>
      <c r="F48" s="55">
        <f t="shared" si="6"/>
        <v>52500</v>
      </c>
      <c r="G48" s="55">
        <f t="shared" si="7"/>
        <v>55000</v>
      </c>
      <c r="H48" s="10"/>
      <c r="I48" s="10"/>
      <c r="J48" s="62"/>
      <c r="K48" s="10"/>
      <c r="L48" s="39"/>
    </row>
    <row r="49" spans="1:12">
      <c r="A49" s="54"/>
      <c r="B49" s="54"/>
      <c r="C49" s="54">
        <v>6</v>
      </c>
      <c r="D49" s="54" t="s">
        <v>174</v>
      </c>
      <c r="E49" s="55">
        <v>500</v>
      </c>
      <c r="F49" s="55">
        <f t="shared" si="6"/>
        <v>525</v>
      </c>
      <c r="G49" s="55">
        <f t="shared" si="7"/>
        <v>550</v>
      </c>
      <c r="H49" s="10"/>
      <c r="I49" s="10"/>
      <c r="J49" s="62"/>
      <c r="K49" s="10"/>
      <c r="L49" s="39"/>
    </row>
    <row r="50" spans="1:12">
      <c r="A50" s="54"/>
      <c r="B50" s="54"/>
      <c r="C50" s="54">
        <v>7</v>
      </c>
      <c r="D50" s="54" t="s">
        <v>27</v>
      </c>
      <c r="E50" s="55">
        <v>4700</v>
      </c>
      <c r="F50" s="55">
        <f t="shared" si="6"/>
        <v>4935</v>
      </c>
      <c r="G50" s="55">
        <f t="shared" si="7"/>
        <v>5170</v>
      </c>
      <c r="H50" s="10"/>
      <c r="I50" s="10"/>
      <c r="J50" s="62"/>
      <c r="K50" s="10"/>
      <c r="L50" s="39"/>
    </row>
    <row r="51" spans="1:12">
      <c r="A51" s="124"/>
      <c r="B51" s="124">
        <v>34</v>
      </c>
      <c r="C51" s="124"/>
      <c r="D51" s="124" t="s">
        <v>41</v>
      </c>
      <c r="E51" s="125">
        <f>SUM(E52:E53)</f>
        <v>8325</v>
      </c>
      <c r="F51" s="125">
        <f t="shared" si="6"/>
        <v>8741.25</v>
      </c>
      <c r="G51" s="125">
        <f t="shared" si="7"/>
        <v>9157.5</v>
      </c>
      <c r="H51" s="10"/>
      <c r="I51" s="10"/>
      <c r="J51" s="62"/>
      <c r="K51" s="10"/>
      <c r="L51" s="39"/>
    </row>
    <row r="52" spans="1:12">
      <c r="A52" s="54"/>
      <c r="B52" s="54"/>
      <c r="C52" s="54">
        <v>1</v>
      </c>
      <c r="D52" s="54" t="s">
        <v>30</v>
      </c>
      <c r="E52" s="55">
        <v>7735</v>
      </c>
      <c r="F52" s="55">
        <f t="shared" si="6"/>
        <v>8121.75</v>
      </c>
      <c r="G52" s="55">
        <f t="shared" si="7"/>
        <v>8508.5</v>
      </c>
      <c r="H52" s="10"/>
      <c r="I52" s="10"/>
      <c r="J52" s="62"/>
      <c r="K52" s="10"/>
    </row>
    <row r="53" spans="1:12">
      <c r="A53" s="54"/>
      <c r="B53" s="54"/>
      <c r="C53" s="54">
        <v>4</v>
      </c>
      <c r="D53" s="54" t="s">
        <v>27</v>
      </c>
      <c r="E53" s="55">
        <v>590</v>
      </c>
      <c r="F53" s="55">
        <f t="shared" si="6"/>
        <v>619.5</v>
      </c>
      <c r="G53" s="55">
        <f t="shared" si="7"/>
        <v>649</v>
      </c>
      <c r="H53" s="10"/>
      <c r="I53" s="10"/>
      <c r="J53" s="62"/>
      <c r="K53" s="10"/>
    </row>
    <row r="54" spans="1:12">
      <c r="A54" s="124"/>
      <c r="B54" s="124">
        <v>35</v>
      </c>
      <c r="C54" s="124"/>
      <c r="D54" s="124" t="s">
        <v>162</v>
      </c>
      <c r="E54" s="125">
        <f>E55</f>
        <v>3500</v>
      </c>
      <c r="F54" s="125">
        <f t="shared" si="6"/>
        <v>3675</v>
      </c>
      <c r="G54" s="125">
        <f t="shared" si="7"/>
        <v>3850</v>
      </c>
      <c r="H54" s="10"/>
      <c r="I54" s="10"/>
      <c r="J54" s="62"/>
      <c r="K54" s="10"/>
    </row>
    <row r="55" spans="1:12">
      <c r="A55" s="54"/>
      <c r="B55" s="54"/>
      <c r="C55" s="54">
        <v>1</v>
      </c>
      <c r="D55" s="54" t="s">
        <v>30</v>
      </c>
      <c r="E55" s="55">
        <v>3500</v>
      </c>
      <c r="F55" s="55">
        <f t="shared" si="6"/>
        <v>3675</v>
      </c>
      <c r="G55" s="55">
        <f t="shared" si="7"/>
        <v>3850</v>
      </c>
      <c r="H55" s="10"/>
      <c r="I55" s="10"/>
      <c r="J55" s="10"/>
      <c r="K55" s="10"/>
    </row>
    <row r="56" spans="1:12">
      <c r="A56" s="124"/>
      <c r="B56" s="124">
        <v>36</v>
      </c>
      <c r="C56" s="124"/>
      <c r="D56" s="124" t="s">
        <v>163</v>
      </c>
      <c r="E56" s="125">
        <f>SUM(E57:E58)</f>
        <v>27600</v>
      </c>
      <c r="F56" s="125">
        <f t="shared" si="6"/>
        <v>28980</v>
      </c>
      <c r="G56" s="125">
        <f t="shared" si="7"/>
        <v>30360</v>
      </c>
      <c r="H56" s="10"/>
      <c r="I56" s="10"/>
      <c r="J56" s="62"/>
      <c r="K56" s="10"/>
    </row>
    <row r="57" spans="1:12">
      <c r="A57" s="54"/>
      <c r="B57" s="54"/>
      <c r="C57" s="54">
        <v>1</v>
      </c>
      <c r="D57" s="54" t="s">
        <v>30</v>
      </c>
      <c r="E57" s="55">
        <v>13100</v>
      </c>
      <c r="F57" s="55">
        <f t="shared" si="6"/>
        <v>13755</v>
      </c>
      <c r="G57" s="55">
        <f t="shared" si="7"/>
        <v>14410</v>
      </c>
      <c r="H57" s="10"/>
      <c r="I57" s="10"/>
      <c r="J57" s="62"/>
      <c r="K57" s="10"/>
    </row>
    <row r="58" spans="1:12">
      <c r="A58" s="54"/>
      <c r="B58" s="54"/>
      <c r="C58" s="54">
        <v>5</v>
      </c>
      <c r="D58" s="54" t="s">
        <v>40</v>
      </c>
      <c r="E58" s="55">
        <v>14500</v>
      </c>
      <c r="F58" s="55">
        <f t="shared" si="6"/>
        <v>15225</v>
      </c>
      <c r="G58" s="55">
        <f t="shared" si="7"/>
        <v>15950</v>
      </c>
      <c r="H58" s="10"/>
      <c r="I58" s="10"/>
      <c r="J58" s="62"/>
      <c r="K58" s="10"/>
    </row>
    <row r="59" spans="1:12">
      <c r="A59" s="124"/>
      <c r="B59" s="124">
        <v>37</v>
      </c>
      <c r="C59" s="124"/>
      <c r="D59" s="124" t="s">
        <v>164</v>
      </c>
      <c r="E59" s="125">
        <f>E60</f>
        <v>42600</v>
      </c>
      <c r="F59" s="125">
        <f t="shared" si="6"/>
        <v>44730</v>
      </c>
      <c r="G59" s="125">
        <f t="shared" si="7"/>
        <v>46860</v>
      </c>
      <c r="H59" s="10"/>
      <c r="I59" s="10"/>
      <c r="J59" s="10"/>
      <c r="K59" s="10"/>
    </row>
    <row r="60" spans="1:12">
      <c r="A60" s="56"/>
      <c r="B60" s="56"/>
      <c r="C60" s="54">
        <v>1</v>
      </c>
      <c r="D60" s="54" t="s">
        <v>30</v>
      </c>
      <c r="E60" s="55">
        <v>42600</v>
      </c>
      <c r="F60" s="55">
        <f t="shared" si="6"/>
        <v>44730</v>
      </c>
      <c r="G60" s="55">
        <f t="shared" si="7"/>
        <v>46860</v>
      </c>
      <c r="H60" s="10"/>
      <c r="I60" s="10"/>
      <c r="J60" s="10"/>
      <c r="K60" s="10"/>
    </row>
    <row r="61" spans="1:12">
      <c r="A61" s="124"/>
      <c r="B61" s="124">
        <v>38</v>
      </c>
      <c r="C61" s="124"/>
      <c r="D61" s="124" t="s">
        <v>165</v>
      </c>
      <c r="E61" s="125">
        <f>SUM(E62:E63)</f>
        <v>200440</v>
      </c>
      <c r="F61" s="125">
        <f t="shared" si="6"/>
        <v>210462</v>
      </c>
      <c r="G61" s="125">
        <f t="shared" si="7"/>
        <v>220484</v>
      </c>
      <c r="H61" s="10"/>
      <c r="I61" s="10"/>
      <c r="J61" s="10"/>
      <c r="K61" s="10"/>
    </row>
    <row r="62" spans="1:12">
      <c r="A62" s="56"/>
      <c r="B62" s="56"/>
      <c r="C62" s="54">
        <v>1</v>
      </c>
      <c r="D62" s="54" t="s">
        <v>30</v>
      </c>
      <c r="E62" s="55">
        <v>200110</v>
      </c>
      <c r="F62" s="55">
        <f t="shared" si="6"/>
        <v>210115.5</v>
      </c>
      <c r="G62" s="55">
        <f t="shared" si="7"/>
        <v>220121</v>
      </c>
      <c r="H62" s="10"/>
      <c r="I62" s="10"/>
      <c r="J62" s="10"/>
      <c r="K62" s="10"/>
    </row>
    <row r="63" spans="1:12">
      <c r="A63" s="56"/>
      <c r="B63" s="56"/>
      <c r="C63" s="56">
        <v>5</v>
      </c>
      <c r="D63" s="54" t="s">
        <v>40</v>
      </c>
      <c r="E63" s="57">
        <v>330</v>
      </c>
      <c r="F63" s="55">
        <f t="shared" si="6"/>
        <v>346.5</v>
      </c>
      <c r="G63" s="55">
        <f t="shared" si="7"/>
        <v>363</v>
      </c>
      <c r="H63" s="10"/>
      <c r="I63" s="10"/>
      <c r="J63" s="10"/>
      <c r="K63" s="10"/>
    </row>
    <row r="64" spans="1:12">
      <c r="A64" s="122">
        <v>4</v>
      </c>
      <c r="B64" s="122"/>
      <c r="C64" s="122"/>
      <c r="D64" s="122" t="s">
        <v>42</v>
      </c>
      <c r="E64" s="123">
        <f>E65+E71</f>
        <v>772000</v>
      </c>
      <c r="F64" s="123">
        <f t="shared" si="6"/>
        <v>810600</v>
      </c>
      <c r="G64" s="123">
        <f t="shared" si="7"/>
        <v>849200</v>
      </c>
    </row>
    <row r="65" spans="1:8">
      <c r="A65" s="124"/>
      <c r="B65" s="124">
        <v>42</v>
      </c>
      <c r="C65" s="124"/>
      <c r="D65" s="124" t="s">
        <v>43</v>
      </c>
      <c r="E65" s="125">
        <f>SUM(E66:E70)</f>
        <v>502000</v>
      </c>
      <c r="F65" s="125">
        <f t="shared" si="6"/>
        <v>527100</v>
      </c>
      <c r="G65" s="125">
        <f t="shared" si="7"/>
        <v>552200</v>
      </c>
    </row>
    <row r="66" spans="1:8">
      <c r="A66" s="54"/>
      <c r="B66" s="54"/>
      <c r="C66" s="54">
        <v>1</v>
      </c>
      <c r="D66" s="54" t="s">
        <v>30</v>
      </c>
      <c r="E66" s="55">
        <v>150700</v>
      </c>
      <c r="F66" s="55">
        <f t="shared" si="6"/>
        <v>158235</v>
      </c>
      <c r="G66" s="55">
        <f t="shared" si="7"/>
        <v>165770</v>
      </c>
    </row>
    <row r="67" spans="1:8">
      <c r="A67" s="54"/>
      <c r="B67" s="54"/>
      <c r="C67" s="54">
        <v>4</v>
      </c>
      <c r="D67" s="54" t="s">
        <v>27</v>
      </c>
      <c r="E67" s="55">
        <v>277500</v>
      </c>
      <c r="F67" s="55">
        <f t="shared" si="6"/>
        <v>291375</v>
      </c>
      <c r="G67" s="55">
        <f t="shared" si="7"/>
        <v>305250</v>
      </c>
    </row>
    <row r="68" spans="1:8">
      <c r="A68" s="54"/>
      <c r="B68" s="54"/>
      <c r="C68" s="54">
        <v>5</v>
      </c>
      <c r="D68" s="54" t="s">
        <v>40</v>
      </c>
      <c r="E68" s="55">
        <v>61200</v>
      </c>
      <c r="F68" s="55">
        <f t="shared" si="6"/>
        <v>64260</v>
      </c>
      <c r="G68" s="55">
        <f t="shared" si="7"/>
        <v>67320</v>
      </c>
    </row>
    <row r="69" spans="1:8">
      <c r="A69" s="54"/>
      <c r="B69" s="54"/>
      <c r="C69" s="54">
        <v>6</v>
      </c>
      <c r="D69" s="54" t="s">
        <v>174</v>
      </c>
      <c r="E69" s="55">
        <v>100</v>
      </c>
      <c r="F69" s="55">
        <f t="shared" si="6"/>
        <v>105</v>
      </c>
      <c r="G69" s="55">
        <f t="shared" si="7"/>
        <v>110</v>
      </c>
    </row>
    <row r="70" spans="1:8">
      <c r="A70" s="54"/>
      <c r="B70" s="54"/>
      <c r="C70" s="54">
        <v>7</v>
      </c>
      <c r="D70" s="54" t="s">
        <v>44</v>
      </c>
      <c r="E70" s="55">
        <v>12500</v>
      </c>
      <c r="F70" s="55">
        <f t="shared" si="6"/>
        <v>13125</v>
      </c>
      <c r="G70" s="55">
        <f t="shared" si="7"/>
        <v>13750</v>
      </c>
    </row>
    <row r="71" spans="1:8">
      <c r="A71" s="124"/>
      <c r="B71" s="124">
        <v>45</v>
      </c>
      <c r="C71" s="124"/>
      <c r="D71" s="124" t="s">
        <v>171</v>
      </c>
      <c r="E71" s="125">
        <f>SUM(E72:E73)</f>
        <v>270000</v>
      </c>
      <c r="F71" s="125">
        <f t="shared" si="6"/>
        <v>283500</v>
      </c>
      <c r="G71" s="125">
        <f t="shared" si="7"/>
        <v>297000</v>
      </c>
      <c r="H71" s="39"/>
    </row>
    <row r="72" spans="1:8">
      <c r="A72" s="54"/>
      <c r="B72" s="54"/>
      <c r="C72" s="54">
        <v>4</v>
      </c>
      <c r="D72" s="54" t="s">
        <v>27</v>
      </c>
      <c r="E72" s="55">
        <v>220000</v>
      </c>
      <c r="F72" s="55">
        <f t="shared" si="6"/>
        <v>231000</v>
      </c>
      <c r="G72" s="55">
        <f t="shared" si="7"/>
        <v>242000</v>
      </c>
    </row>
    <row r="73" spans="1:8">
      <c r="A73" s="54"/>
      <c r="B73" s="54"/>
      <c r="C73" s="54">
        <v>5</v>
      </c>
      <c r="D73" s="54" t="s">
        <v>40</v>
      </c>
      <c r="E73" s="55">
        <v>50000</v>
      </c>
      <c r="F73" s="55">
        <f t="shared" si="6"/>
        <v>52500</v>
      </c>
      <c r="G73" s="55">
        <f t="shared" si="7"/>
        <v>55000</v>
      </c>
    </row>
    <row r="74" spans="1:8" ht="30" customHeight="1">
      <c r="A74" s="161" t="s">
        <v>45</v>
      </c>
      <c r="B74" s="162"/>
      <c r="C74" s="162"/>
      <c r="D74" s="163"/>
      <c r="E74" s="73">
        <f>E40+E64</f>
        <v>2008850</v>
      </c>
      <c r="F74" s="73">
        <f t="shared" si="6"/>
        <v>2109292.5</v>
      </c>
      <c r="G74" s="73">
        <f t="shared" si="7"/>
        <v>2209735</v>
      </c>
    </row>
    <row r="75" spans="1:8" ht="20.100000000000001" customHeight="1">
      <c r="E75" s="39"/>
    </row>
    <row r="76" spans="1:8">
      <c r="E76" s="39"/>
    </row>
    <row r="77" spans="1:8">
      <c r="D77" s="16"/>
      <c r="E77" s="39"/>
    </row>
    <row r="80" spans="1:8">
      <c r="D80" s="15" t="s">
        <v>17</v>
      </c>
    </row>
    <row r="82" spans="3:7">
      <c r="D82" s="15" t="s">
        <v>46</v>
      </c>
    </row>
    <row r="83" spans="3:7" ht="30" customHeight="1">
      <c r="C83" s="26" t="s">
        <v>131</v>
      </c>
      <c r="D83" s="21" t="s">
        <v>23</v>
      </c>
      <c r="E83" s="11" t="s">
        <v>198</v>
      </c>
      <c r="F83" s="11" t="s">
        <v>1</v>
      </c>
      <c r="G83" s="11" t="s">
        <v>199</v>
      </c>
    </row>
    <row r="84" spans="3:7">
      <c r="C84" s="68"/>
      <c r="D84" s="69" t="s">
        <v>45</v>
      </c>
      <c r="E84" s="27">
        <f>E85+E88+E90+E92+E95+E97+E102+E104+E108+E111</f>
        <v>2008850</v>
      </c>
      <c r="F84" s="27">
        <f t="shared" ref="F84:F85" si="8">(E84*5%)+E84</f>
        <v>2109292.5</v>
      </c>
      <c r="G84" s="27">
        <f t="shared" ref="G84:G85" si="9">(E84*10%)+E84</f>
        <v>2209735</v>
      </c>
    </row>
    <row r="85" spans="3:7">
      <c r="C85" s="2">
        <v>1</v>
      </c>
      <c r="D85" s="23" t="s">
        <v>132</v>
      </c>
      <c r="E85" s="29">
        <f>SUM(E86:E87)</f>
        <v>301548</v>
      </c>
      <c r="F85" s="29">
        <f t="shared" si="8"/>
        <v>316625.40000000002</v>
      </c>
      <c r="G85" s="29">
        <f t="shared" si="9"/>
        <v>331702.8</v>
      </c>
    </row>
    <row r="86" spans="3:7">
      <c r="C86" s="2">
        <v>11</v>
      </c>
      <c r="D86" s="24" t="s">
        <v>133</v>
      </c>
      <c r="E86" s="28">
        <v>16000</v>
      </c>
      <c r="F86" s="28">
        <f>(E86*5%)+E86</f>
        <v>16800</v>
      </c>
      <c r="G86" s="28">
        <f>(E86*10%)+E86</f>
        <v>17600</v>
      </c>
    </row>
    <row r="87" spans="3:7">
      <c r="C87" s="2">
        <v>13</v>
      </c>
      <c r="D87" s="24" t="s">
        <v>134</v>
      </c>
      <c r="E87" s="28">
        <v>285548</v>
      </c>
      <c r="F87" s="28">
        <f t="shared" ref="F87:F112" si="10">(E87*5%)+E87</f>
        <v>299825.40000000002</v>
      </c>
      <c r="G87" s="28">
        <f t="shared" ref="G87:G112" si="11">(E87*10%)+E87</f>
        <v>314102.8</v>
      </c>
    </row>
    <row r="88" spans="3:7">
      <c r="C88" s="2">
        <v>2</v>
      </c>
      <c r="D88" s="23" t="s">
        <v>135</v>
      </c>
      <c r="E88" s="29">
        <f>E89</f>
        <v>3320</v>
      </c>
      <c r="F88" s="29">
        <f t="shared" si="10"/>
        <v>3486</v>
      </c>
      <c r="G88" s="29">
        <f t="shared" si="11"/>
        <v>3652</v>
      </c>
    </row>
    <row r="89" spans="3:7">
      <c r="C89" s="2">
        <v>22</v>
      </c>
      <c r="D89" s="24" t="s">
        <v>136</v>
      </c>
      <c r="E89" s="28">
        <v>3320</v>
      </c>
      <c r="F89" s="28">
        <f t="shared" si="10"/>
        <v>3486</v>
      </c>
      <c r="G89" s="28">
        <f t="shared" si="11"/>
        <v>3652</v>
      </c>
    </row>
    <row r="90" spans="3:7">
      <c r="C90" s="2">
        <v>3</v>
      </c>
      <c r="D90" s="23" t="s">
        <v>137</v>
      </c>
      <c r="E90" s="29">
        <f>E91</f>
        <v>76000</v>
      </c>
      <c r="F90" s="29">
        <f t="shared" si="10"/>
        <v>79800</v>
      </c>
      <c r="G90" s="29">
        <f t="shared" si="11"/>
        <v>83600</v>
      </c>
    </row>
    <row r="91" spans="3:7">
      <c r="C91" s="2">
        <v>32</v>
      </c>
      <c r="D91" s="24" t="s">
        <v>138</v>
      </c>
      <c r="E91" s="28">
        <v>76000</v>
      </c>
      <c r="F91" s="28">
        <f t="shared" si="10"/>
        <v>79800</v>
      </c>
      <c r="G91" s="28">
        <f t="shared" si="11"/>
        <v>83600</v>
      </c>
    </row>
    <row r="92" spans="3:7">
      <c r="C92" s="2">
        <v>4</v>
      </c>
      <c r="D92" s="23" t="s">
        <v>139</v>
      </c>
      <c r="E92" s="29">
        <f>SUM(E93:E94)</f>
        <v>151110</v>
      </c>
      <c r="F92" s="29">
        <f t="shared" si="10"/>
        <v>158665.5</v>
      </c>
      <c r="G92" s="29">
        <f t="shared" si="11"/>
        <v>166221</v>
      </c>
    </row>
    <row r="93" spans="3:7">
      <c r="C93" s="2">
        <v>42</v>
      </c>
      <c r="D93" s="24" t="s">
        <v>140</v>
      </c>
      <c r="E93" s="28">
        <v>30660</v>
      </c>
      <c r="F93" s="28">
        <f t="shared" si="10"/>
        <v>32193</v>
      </c>
      <c r="G93" s="28">
        <f t="shared" si="11"/>
        <v>33726</v>
      </c>
    </row>
    <row r="94" spans="3:7">
      <c r="C94" s="2">
        <v>47</v>
      </c>
      <c r="D94" s="24" t="s">
        <v>141</v>
      </c>
      <c r="E94" s="28">
        <v>120450</v>
      </c>
      <c r="F94" s="28">
        <f t="shared" si="10"/>
        <v>126472.5</v>
      </c>
      <c r="G94" s="28">
        <f t="shared" si="11"/>
        <v>132495</v>
      </c>
    </row>
    <row r="95" spans="3:7">
      <c r="C95" s="2">
        <v>5</v>
      </c>
      <c r="D95" s="23" t="s">
        <v>142</v>
      </c>
      <c r="E95" s="29">
        <f>SUM(E96:E96)</f>
        <v>31100</v>
      </c>
      <c r="F95" s="29">
        <f t="shared" si="10"/>
        <v>32655</v>
      </c>
      <c r="G95" s="29">
        <f t="shared" si="11"/>
        <v>34210</v>
      </c>
    </row>
    <row r="96" spans="3:7">
      <c r="C96" s="2">
        <v>51</v>
      </c>
      <c r="D96" s="24" t="s">
        <v>143</v>
      </c>
      <c r="E96" s="28">
        <v>31100</v>
      </c>
      <c r="F96" s="28">
        <f t="shared" si="10"/>
        <v>32655</v>
      </c>
      <c r="G96" s="28">
        <f t="shared" si="11"/>
        <v>34210</v>
      </c>
    </row>
    <row r="97" spans="3:7">
      <c r="C97" s="2">
        <v>6</v>
      </c>
      <c r="D97" s="23" t="s">
        <v>144</v>
      </c>
      <c r="E97" s="29">
        <f>SUM(E98:E101)</f>
        <v>816612</v>
      </c>
      <c r="F97" s="29">
        <f t="shared" si="10"/>
        <v>857442.6</v>
      </c>
      <c r="G97" s="29">
        <f t="shared" si="11"/>
        <v>898273.2</v>
      </c>
    </row>
    <row r="98" spans="3:7">
      <c r="C98" s="2">
        <v>62</v>
      </c>
      <c r="D98" s="24" t="s">
        <v>145</v>
      </c>
      <c r="E98" s="28">
        <v>464000</v>
      </c>
      <c r="F98" s="28">
        <f t="shared" si="10"/>
        <v>487200</v>
      </c>
      <c r="G98" s="28">
        <f t="shared" si="11"/>
        <v>510400</v>
      </c>
    </row>
    <row r="99" spans="3:7">
      <c r="C99" s="2">
        <v>64</v>
      </c>
      <c r="D99" s="24" t="s">
        <v>146</v>
      </c>
      <c r="E99" s="28">
        <v>56800</v>
      </c>
      <c r="F99" s="28">
        <f t="shared" si="10"/>
        <v>59640</v>
      </c>
      <c r="G99" s="28">
        <f t="shared" si="11"/>
        <v>62480</v>
      </c>
    </row>
    <row r="100" spans="3:7">
      <c r="C100" s="2">
        <v>65</v>
      </c>
      <c r="D100" s="24" t="s">
        <v>147</v>
      </c>
      <c r="E100" s="28">
        <v>121300</v>
      </c>
      <c r="F100" s="28">
        <f t="shared" si="10"/>
        <v>127365</v>
      </c>
      <c r="G100" s="28">
        <f t="shared" si="11"/>
        <v>133430</v>
      </c>
    </row>
    <row r="101" spans="3:7" ht="26.25">
      <c r="C101" s="2">
        <v>66</v>
      </c>
      <c r="D101" s="25" t="s">
        <v>148</v>
      </c>
      <c r="E101" s="28">
        <v>174512</v>
      </c>
      <c r="F101" s="28">
        <f t="shared" si="10"/>
        <v>183237.6</v>
      </c>
      <c r="G101" s="28">
        <f t="shared" si="11"/>
        <v>191963.2</v>
      </c>
    </row>
    <row r="102" spans="3:7">
      <c r="C102" s="11">
        <v>7</v>
      </c>
      <c r="D102" s="34" t="s">
        <v>175</v>
      </c>
      <c r="E102" s="29">
        <f>E103</f>
        <v>19350</v>
      </c>
      <c r="F102" s="29">
        <f t="shared" si="10"/>
        <v>20317.5</v>
      </c>
      <c r="G102" s="29">
        <f t="shared" si="11"/>
        <v>21285</v>
      </c>
    </row>
    <row r="103" spans="3:7">
      <c r="C103" s="2">
        <v>74</v>
      </c>
      <c r="D103" s="25" t="s">
        <v>175</v>
      </c>
      <c r="E103" s="28">
        <v>19350</v>
      </c>
      <c r="F103" s="28">
        <f t="shared" si="10"/>
        <v>20317.5</v>
      </c>
      <c r="G103" s="28">
        <f t="shared" si="11"/>
        <v>21285</v>
      </c>
    </row>
    <row r="104" spans="3:7">
      <c r="C104" s="2">
        <v>8</v>
      </c>
      <c r="D104" s="23" t="s">
        <v>149</v>
      </c>
      <c r="E104" s="29">
        <f>SUM(E105:E107)</f>
        <v>96820</v>
      </c>
      <c r="F104" s="29">
        <f t="shared" si="10"/>
        <v>101661</v>
      </c>
      <c r="G104" s="29">
        <f t="shared" si="11"/>
        <v>106502</v>
      </c>
    </row>
    <row r="105" spans="3:7">
      <c r="C105" s="2">
        <v>81</v>
      </c>
      <c r="D105" s="24" t="s">
        <v>150</v>
      </c>
      <c r="E105" s="28">
        <v>39150</v>
      </c>
      <c r="F105" s="28">
        <f t="shared" si="10"/>
        <v>41107.5</v>
      </c>
      <c r="G105" s="28">
        <f t="shared" si="11"/>
        <v>43065</v>
      </c>
    </row>
    <row r="106" spans="3:7">
      <c r="C106" s="2">
        <v>82</v>
      </c>
      <c r="D106" s="24" t="s">
        <v>151</v>
      </c>
      <c r="E106" s="28">
        <v>45870</v>
      </c>
      <c r="F106" s="28">
        <f t="shared" si="10"/>
        <v>48163.5</v>
      </c>
      <c r="G106" s="28">
        <f t="shared" si="11"/>
        <v>50457</v>
      </c>
    </row>
    <row r="107" spans="3:7">
      <c r="C107" s="2">
        <v>84</v>
      </c>
      <c r="D107" s="24" t="s">
        <v>152</v>
      </c>
      <c r="E107" s="28">
        <v>11800</v>
      </c>
      <c r="F107" s="28">
        <f t="shared" si="10"/>
        <v>12390</v>
      </c>
      <c r="G107" s="28">
        <f t="shared" si="11"/>
        <v>12980</v>
      </c>
    </row>
    <row r="108" spans="3:7">
      <c r="C108" s="2">
        <v>9</v>
      </c>
      <c r="D108" s="23" t="s">
        <v>153</v>
      </c>
      <c r="E108" s="29">
        <f>SUM(E109:E110)</f>
        <v>500640</v>
      </c>
      <c r="F108" s="29">
        <f t="shared" si="10"/>
        <v>525672</v>
      </c>
      <c r="G108" s="29">
        <f t="shared" si="11"/>
        <v>550704</v>
      </c>
    </row>
    <row r="109" spans="3:7">
      <c r="C109" s="2">
        <v>91</v>
      </c>
      <c r="D109" s="24" t="s">
        <v>176</v>
      </c>
      <c r="E109" s="28">
        <v>479390</v>
      </c>
      <c r="F109" s="28">
        <f t="shared" si="10"/>
        <v>503359.5</v>
      </c>
      <c r="G109" s="28">
        <f t="shared" si="11"/>
        <v>527329</v>
      </c>
    </row>
    <row r="110" spans="3:7">
      <c r="C110" s="2">
        <v>95</v>
      </c>
      <c r="D110" s="2" t="s">
        <v>154</v>
      </c>
      <c r="E110" s="28">
        <v>21250</v>
      </c>
      <c r="F110" s="28">
        <f t="shared" si="10"/>
        <v>22312.5</v>
      </c>
      <c r="G110" s="28">
        <f t="shared" si="11"/>
        <v>23375</v>
      </c>
    </row>
    <row r="111" spans="3:7">
      <c r="C111" s="2">
        <v>10</v>
      </c>
      <c r="D111" s="11" t="s">
        <v>155</v>
      </c>
      <c r="E111" s="29">
        <f>E112</f>
        <v>12350</v>
      </c>
      <c r="F111" s="29">
        <f t="shared" si="10"/>
        <v>12967.5</v>
      </c>
      <c r="G111" s="29">
        <f t="shared" si="11"/>
        <v>13585</v>
      </c>
    </row>
    <row r="112" spans="3:7">
      <c r="C112" s="2">
        <v>104</v>
      </c>
      <c r="D112" s="2" t="s">
        <v>156</v>
      </c>
      <c r="E112" s="28">
        <v>12350</v>
      </c>
      <c r="F112" s="28">
        <f t="shared" si="10"/>
        <v>12967.5</v>
      </c>
      <c r="G112" s="28">
        <f t="shared" si="11"/>
        <v>13585</v>
      </c>
    </row>
    <row r="115" spans="1:7">
      <c r="D115" s="15" t="s">
        <v>47</v>
      </c>
    </row>
    <row r="116" spans="1:7">
      <c r="D116" s="15"/>
    </row>
    <row r="117" spans="1:7">
      <c r="D117" s="15" t="s">
        <v>48</v>
      </c>
    </row>
    <row r="118" spans="1:7" ht="26.25">
      <c r="A118" s="1"/>
      <c r="B118" s="1"/>
      <c r="C118" s="12" t="s">
        <v>22</v>
      </c>
      <c r="D118" s="12" t="s">
        <v>23</v>
      </c>
      <c r="E118" s="13" t="s">
        <v>196</v>
      </c>
      <c r="F118" s="13" t="s">
        <v>24</v>
      </c>
      <c r="G118" s="13" t="s">
        <v>197</v>
      </c>
    </row>
    <row r="119" spans="1:7">
      <c r="A119" s="12" t="s">
        <v>20</v>
      </c>
      <c r="B119" s="12" t="s">
        <v>21</v>
      </c>
      <c r="C119" s="11"/>
      <c r="D119" s="11" t="s">
        <v>11</v>
      </c>
      <c r="E119" s="11">
        <v>0</v>
      </c>
      <c r="F119" s="11">
        <v>0</v>
      </c>
      <c r="G119" s="11">
        <v>0</v>
      </c>
    </row>
    <row r="120" spans="1:7">
      <c r="A120" s="11">
        <v>8</v>
      </c>
      <c r="B120" s="11"/>
      <c r="C120" s="11"/>
      <c r="D120" s="11" t="s">
        <v>49</v>
      </c>
      <c r="E120" s="11">
        <v>0</v>
      </c>
      <c r="F120" s="11">
        <v>0</v>
      </c>
      <c r="G120" s="11">
        <v>0</v>
      </c>
    </row>
    <row r="121" spans="1:7">
      <c r="A121" s="11"/>
      <c r="B121" s="11">
        <v>84</v>
      </c>
      <c r="C121" s="2">
        <v>8</v>
      </c>
      <c r="D121" s="2" t="s">
        <v>50</v>
      </c>
      <c r="E121" s="2">
        <v>0</v>
      </c>
      <c r="F121" s="2">
        <v>0</v>
      </c>
      <c r="G121" s="2">
        <v>0</v>
      </c>
    </row>
    <row r="122" spans="1:7">
      <c r="A122" s="2"/>
      <c r="B122" s="2"/>
      <c r="C122" s="11"/>
      <c r="D122" s="11" t="s">
        <v>12</v>
      </c>
      <c r="E122" s="11">
        <v>0</v>
      </c>
      <c r="F122" s="11">
        <v>0</v>
      </c>
      <c r="G122" s="11">
        <v>0</v>
      </c>
    </row>
    <row r="123" spans="1:7">
      <c r="A123" s="11">
        <v>5</v>
      </c>
      <c r="B123" s="11"/>
      <c r="C123" s="11"/>
      <c r="D123" s="11" t="s">
        <v>51</v>
      </c>
      <c r="E123" s="11">
        <v>0</v>
      </c>
      <c r="F123" s="11">
        <v>0</v>
      </c>
      <c r="G123" s="11">
        <v>0</v>
      </c>
    </row>
    <row r="124" spans="1:7">
      <c r="A124" s="11"/>
      <c r="B124" s="11">
        <v>54</v>
      </c>
      <c r="C124" s="2">
        <v>1</v>
      </c>
      <c r="D124" s="2" t="s">
        <v>30</v>
      </c>
      <c r="E124" s="2">
        <v>0</v>
      </c>
      <c r="F124" s="2">
        <v>0</v>
      </c>
      <c r="G124" s="2">
        <v>0</v>
      </c>
    </row>
    <row r="125" spans="1:7">
      <c r="A125" s="32"/>
      <c r="B125" s="32"/>
    </row>
  </sheetData>
  <mergeCells count="4">
    <mergeCell ref="A26:D26"/>
    <mergeCell ref="A27:G27"/>
    <mergeCell ref="A28:G28"/>
    <mergeCell ref="A74:D7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353"/>
  <sheetViews>
    <sheetView workbookViewId="0">
      <selection activeCell="D198" sqref="D198:E198"/>
    </sheetView>
  </sheetViews>
  <sheetFormatPr defaultRowHeight="15"/>
  <cols>
    <col min="1" max="1" width="11.7109375" customWidth="1"/>
    <col min="2" max="2" width="46.7109375" customWidth="1"/>
    <col min="3" max="3" width="20.7109375" customWidth="1"/>
    <col min="4" max="4" width="20.7109375" style="39" customWidth="1"/>
    <col min="5" max="5" width="20.7109375" customWidth="1"/>
    <col min="8" max="8" width="15.5703125" customWidth="1"/>
    <col min="9" max="9" width="14.85546875" customWidth="1"/>
    <col min="13" max="13" width="15" customWidth="1"/>
  </cols>
  <sheetData>
    <row r="2" spans="1:14">
      <c r="A2" s="17"/>
      <c r="B2" s="141" t="s">
        <v>181</v>
      </c>
      <c r="C2" s="18"/>
    </row>
    <row r="3" spans="1:14">
      <c r="B3" s="19"/>
      <c r="C3" s="20"/>
    </row>
    <row r="5" spans="1:14" ht="39.950000000000003" customHeight="1">
      <c r="A5" s="100" t="s">
        <v>52</v>
      </c>
      <c r="B5" s="76" t="s">
        <v>53</v>
      </c>
      <c r="C5" s="101">
        <f>C7+C204+C245</f>
        <v>2008850</v>
      </c>
      <c r="D5" s="101">
        <f>D7+D204+D245</f>
        <v>2109292.5</v>
      </c>
      <c r="E5" s="101">
        <f>E7+E204+E245</f>
        <v>2209735</v>
      </c>
    </row>
    <row r="6" spans="1:14">
      <c r="A6" s="77"/>
      <c r="B6" s="78"/>
      <c r="C6" s="78"/>
      <c r="D6" s="78"/>
      <c r="E6" s="78"/>
    </row>
    <row r="7" spans="1:14" ht="31.5">
      <c r="A7" s="102" t="s">
        <v>54</v>
      </c>
      <c r="B7" s="103" t="s">
        <v>55</v>
      </c>
      <c r="C7" s="81">
        <f>C10+C34+C119+C132</f>
        <v>1599850</v>
      </c>
      <c r="D7" s="81">
        <f>D10+D34+D119+D132</f>
        <v>1679842.5</v>
      </c>
      <c r="E7" s="81">
        <f>E10+E34+E119+E132</f>
        <v>1759835</v>
      </c>
    </row>
    <row r="8" spans="1:14">
      <c r="A8" s="82"/>
      <c r="B8" s="83"/>
      <c r="C8" s="83"/>
      <c r="D8" s="84"/>
      <c r="E8" s="85"/>
    </row>
    <row r="9" spans="1:14" ht="30" customHeight="1">
      <c r="A9" s="179" t="s">
        <v>62</v>
      </c>
      <c r="B9" s="179" t="s">
        <v>23</v>
      </c>
      <c r="C9" s="179" t="s">
        <v>196</v>
      </c>
      <c r="D9" s="180" t="s">
        <v>24</v>
      </c>
      <c r="E9" s="179" t="s">
        <v>197</v>
      </c>
    </row>
    <row r="10" spans="1:14" ht="31.5">
      <c r="A10" s="86" t="s">
        <v>56</v>
      </c>
      <c r="B10" s="87" t="s">
        <v>57</v>
      </c>
      <c r="C10" s="104">
        <f>C11+C19</f>
        <v>301548</v>
      </c>
      <c r="D10" s="104">
        <f>D11+D19</f>
        <v>316625.40000000002</v>
      </c>
      <c r="E10" s="104">
        <f>E11+E19</f>
        <v>331702.8</v>
      </c>
      <c r="H10" s="39"/>
      <c r="I10" s="39"/>
    </row>
    <row r="11" spans="1:14">
      <c r="A11" s="169" t="s">
        <v>58</v>
      </c>
      <c r="B11" s="169" t="s">
        <v>59</v>
      </c>
      <c r="C11" s="167">
        <f>C13+C16</f>
        <v>16000</v>
      </c>
      <c r="D11" s="167">
        <f>D13+D16</f>
        <v>16800</v>
      </c>
      <c r="E11" s="167">
        <f>E13+E16</f>
        <v>17600</v>
      </c>
      <c r="H11" s="39"/>
    </row>
    <row r="12" spans="1:14">
      <c r="A12" s="169"/>
      <c r="B12" s="169"/>
      <c r="C12" s="168"/>
      <c r="D12" s="168"/>
      <c r="E12" s="168"/>
      <c r="H12" s="39"/>
    </row>
    <row r="13" spans="1:14">
      <c r="A13" s="88">
        <v>1</v>
      </c>
      <c r="B13" s="97" t="s">
        <v>30</v>
      </c>
      <c r="C13" s="89">
        <f>C14</f>
        <v>14500</v>
      </c>
      <c r="D13" s="89">
        <f t="shared" ref="C13:E14" si="0">SUM(D14)</f>
        <v>15225</v>
      </c>
      <c r="E13" s="89">
        <f t="shared" si="0"/>
        <v>15950</v>
      </c>
      <c r="G13" s="47"/>
      <c r="H13" s="64"/>
      <c r="I13" s="63"/>
      <c r="J13" s="63"/>
      <c r="K13" s="63"/>
      <c r="L13" s="63"/>
      <c r="M13" s="64"/>
      <c r="N13" s="63"/>
    </row>
    <row r="14" spans="1:14">
      <c r="A14" s="139">
        <v>3</v>
      </c>
      <c r="B14" s="140" t="s">
        <v>5</v>
      </c>
      <c r="C14" s="93">
        <f t="shared" si="0"/>
        <v>14500</v>
      </c>
      <c r="D14" s="93">
        <f t="shared" si="0"/>
        <v>15225</v>
      </c>
      <c r="E14" s="93">
        <f t="shared" si="0"/>
        <v>15950</v>
      </c>
      <c r="G14" s="47"/>
      <c r="H14" s="64"/>
      <c r="I14" s="63"/>
      <c r="J14" s="63"/>
      <c r="K14" s="63"/>
      <c r="L14" s="63"/>
      <c r="M14" s="64"/>
      <c r="N14" s="63"/>
    </row>
    <row r="15" spans="1:14">
      <c r="A15" s="138">
        <v>32</v>
      </c>
      <c r="B15" s="138" t="s">
        <v>39</v>
      </c>
      <c r="C15" s="93">
        <v>14500</v>
      </c>
      <c r="D15" s="93">
        <f>(C15*5%)+C15</f>
        <v>15225</v>
      </c>
      <c r="E15" s="93">
        <f>(C15*10%)+C15</f>
        <v>15950</v>
      </c>
      <c r="G15" s="118"/>
      <c r="H15" s="64"/>
      <c r="I15" s="118"/>
      <c r="J15" s="118"/>
      <c r="K15" s="63"/>
      <c r="L15" s="118"/>
      <c r="M15" s="64"/>
      <c r="N15" s="63"/>
    </row>
    <row r="16" spans="1:14">
      <c r="A16" s="90">
        <v>3</v>
      </c>
      <c r="B16" s="119" t="s">
        <v>28</v>
      </c>
      <c r="C16" s="89">
        <f>C17</f>
        <v>1500</v>
      </c>
      <c r="D16" s="89">
        <f t="shared" ref="D16:D78" si="1">(C16*5%)+C16</f>
        <v>1575</v>
      </c>
      <c r="E16" s="89">
        <f t="shared" ref="E16:E78" si="2">(C16*10%)+C16</f>
        <v>1650</v>
      </c>
      <c r="G16" s="47"/>
      <c r="H16" s="64"/>
      <c r="I16" s="63"/>
      <c r="J16" s="63"/>
      <c r="K16" s="63"/>
      <c r="L16" s="63"/>
      <c r="M16" s="63"/>
      <c r="N16" s="63"/>
    </row>
    <row r="17" spans="1:14">
      <c r="A17" s="139">
        <v>3</v>
      </c>
      <c r="B17" s="140" t="s">
        <v>5</v>
      </c>
      <c r="C17" s="93">
        <f t="shared" ref="C17" si="3">SUM(C18)</f>
        <v>1500</v>
      </c>
      <c r="D17" s="93">
        <f t="shared" si="1"/>
        <v>1575</v>
      </c>
      <c r="E17" s="93">
        <f t="shared" si="2"/>
        <v>1650</v>
      </c>
      <c r="G17" s="47"/>
      <c r="H17" s="64"/>
      <c r="I17" s="63"/>
      <c r="J17" s="63"/>
      <c r="K17" s="63"/>
      <c r="L17" s="63"/>
      <c r="M17" s="64"/>
      <c r="N17" s="63"/>
    </row>
    <row r="18" spans="1:14" ht="15" customHeight="1">
      <c r="A18" s="138">
        <v>32</v>
      </c>
      <c r="B18" s="138" t="s">
        <v>39</v>
      </c>
      <c r="C18" s="137">
        <v>1500</v>
      </c>
      <c r="D18" s="93">
        <f t="shared" si="1"/>
        <v>1575</v>
      </c>
      <c r="E18" s="93">
        <f t="shared" si="2"/>
        <v>1650</v>
      </c>
      <c r="G18" s="66"/>
      <c r="H18" s="64"/>
      <c r="I18" s="63"/>
      <c r="J18" s="63"/>
      <c r="K18" s="63"/>
      <c r="L18" s="63"/>
      <c r="M18" s="64"/>
      <c r="N18" s="63"/>
    </row>
    <row r="19" spans="1:14" ht="30" customHeight="1">
      <c r="A19" s="105" t="s">
        <v>60</v>
      </c>
      <c r="B19" s="105" t="s">
        <v>61</v>
      </c>
      <c r="C19" s="106">
        <f>C20+C25+C28+C31</f>
        <v>285548</v>
      </c>
      <c r="D19" s="106">
        <f t="shared" si="1"/>
        <v>299825.40000000002</v>
      </c>
      <c r="E19" s="106">
        <f t="shared" si="2"/>
        <v>314102.8</v>
      </c>
      <c r="G19" s="47"/>
      <c r="H19" s="64"/>
      <c r="I19" s="63"/>
      <c r="J19" s="63"/>
      <c r="K19" s="63"/>
      <c r="L19" s="63"/>
      <c r="M19" s="64"/>
      <c r="N19" s="63"/>
    </row>
    <row r="20" spans="1:14" ht="15" customHeight="1">
      <c r="A20" s="88">
        <v>1</v>
      </c>
      <c r="B20" s="97" t="s">
        <v>30</v>
      </c>
      <c r="C20" s="89">
        <f>SUM(C21)</f>
        <v>269798</v>
      </c>
      <c r="D20" s="89">
        <f t="shared" si="1"/>
        <v>283287.90000000002</v>
      </c>
      <c r="E20" s="89">
        <f t="shared" si="2"/>
        <v>296777.8</v>
      </c>
      <c r="G20" s="47"/>
      <c r="H20" s="64"/>
      <c r="I20" s="63"/>
      <c r="J20" s="63"/>
      <c r="K20" s="63"/>
      <c r="L20" s="63"/>
      <c r="M20" s="64"/>
      <c r="N20" s="63"/>
    </row>
    <row r="21" spans="1:14" ht="15" customHeight="1">
      <c r="A21" s="139">
        <v>3</v>
      </c>
      <c r="B21" s="140" t="s">
        <v>5</v>
      </c>
      <c r="C21" s="93">
        <f>SUM(C22:C24)</f>
        <v>269798</v>
      </c>
      <c r="D21" s="93">
        <f t="shared" si="1"/>
        <v>283287.90000000002</v>
      </c>
      <c r="E21" s="93">
        <f t="shared" si="2"/>
        <v>296777.8</v>
      </c>
      <c r="G21" s="47"/>
      <c r="H21" s="64"/>
      <c r="I21" s="63"/>
      <c r="J21" s="63"/>
      <c r="K21" s="63"/>
      <c r="L21" s="63"/>
      <c r="M21" s="64"/>
      <c r="N21" s="63"/>
    </row>
    <row r="22" spans="1:14" ht="15" customHeight="1">
      <c r="A22" s="138">
        <v>31</v>
      </c>
      <c r="B22" s="138" t="s">
        <v>38</v>
      </c>
      <c r="C22" s="137">
        <v>201900</v>
      </c>
      <c r="D22" s="93">
        <f t="shared" si="1"/>
        <v>211995</v>
      </c>
      <c r="E22" s="93">
        <f t="shared" si="2"/>
        <v>222090</v>
      </c>
      <c r="G22" s="47"/>
      <c r="H22" s="64"/>
      <c r="I22" s="63"/>
      <c r="J22" s="63"/>
      <c r="K22" s="63"/>
      <c r="L22" s="63"/>
      <c r="M22" s="63"/>
      <c r="N22" s="63"/>
    </row>
    <row r="23" spans="1:14">
      <c r="A23" s="138">
        <v>32</v>
      </c>
      <c r="B23" s="138" t="s">
        <v>39</v>
      </c>
      <c r="C23" s="137">
        <v>60398</v>
      </c>
      <c r="D23" s="93">
        <f t="shared" si="1"/>
        <v>63417.9</v>
      </c>
      <c r="E23" s="93">
        <f t="shared" si="2"/>
        <v>66437.8</v>
      </c>
      <c r="G23" s="66"/>
      <c r="H23" s="64"/>
      <c r="I23" s="63"/>
      <c r="J23" s="63"/>
      <c r="K23" s="63"/>
      <c r="L23" s="63"/>
      <c r="M23" s="63"/>
      <c r="N23" s="63"/>
    </row>
    <row r="24" spans="1:14">
      <c r="A24" s="138">
        <v>34</v>
      </c>
      <c r="B24" s="138" t="s">
        <v>41</v>
      </c>
      <c r="C24" s="137">
        <v>7500</v>
      </c>
      <c r="D24" s="93">
        <f t="shared" si="1"/>
        <v>7875</v>
      </c>
      <c r="E24" s="93">
        <f t="shared" si="2"/>
        <v>8250</v>
      </c>
      <c r="G24" s="47"/>
      <c r="H24" s="64"/>
      <c r="I24" s="63"/>
      <c r="J24" s="63"/>
      <c r="K24" s="63"/>
      <c r="L24" s="63"/>
      <c r="M24" s="63"/>
      <c r="N24" s="63"/>
    </row>
    <row r="25" spans="1:14">
      <c r="A25" s="136">
        <v>3</v>
      </c>
      <c r="B25" s="119" t="s">
        <v>28</v>
      </c>
      <c r="C25" s="91">
        <f>C26</f>
        <v>250</v>
      </c>
      <c r="D25" s="89">
        <f t="shared" si="1"/>
        <v>262.5</v>
      </c>
      <c r="E25" s="89">
        <f t="shared" si="2"/>
        <v>275</v>
      </c>
      <c r="G25" s="47"/>
      <c r="H25" s="64"/>
      <c r="I25" s="63"/>
      <c r="J25" s="63"/>
      <c r="K25" s="63"/>
      <c r="L25" s="63"/>
      <c r="M25" s="63"/>
      <c r="N25" s="63"/>
    </row>
    <row r="26" spans="1:14">
      <c r="A26" s="139">
        <v>3</v>
      </c>
      <c r="B26" s="140" t="s">
        <v>5</v>
      </c>
      <c r="C26" s="137">
        <f>C27</f>
        <v>250</v>
      </c>
      <c r="D26" s="93">
        <f t="shared" si="1"/>
        <v>262.5</v>
      </c>
      <c r="E26" s="93">
        <f t="shared" si="2"/>
        <v>275</v>
      </c>
      <c r="G26" s="47"/>
      <c r="H26" s="64"/>
      <c r="I26" s="63"/>
      <c r="J26" s="63"/>
      <c r="K26" s="63"/>
      <c r="L26" s="63"/>
      <c r="M26" s="63"/>
      <c r="N26" s="63"/>
    </row>
    <row r="27" spans="1:14">
      <c r="A27" s="138">
        <v>32</v>
      </c>
      <c r="B27" s="138" t="s">
        <v>39</v>
      </c>
      <c r="C27" s="137">
        <v>250</v>
      </c>
      <c r="D27" s="93">
        <f t="shared" si="1"/>
        <v>262.5</v>
      </c>
      <c r="E27" s="93">
        <f t="shared" si="2"/>
        <v>275</v>
      </c>
      <c r="G27" s="47"/>
      <c r="H27" s="64"/>
      <c r="I27" s="63"/>
      <c r="J27" s="63"/>
      <c r="K27" s="63"/>
      <c r="L27" s="63"/>
      <c r="M27" s="63"/>
      <c r="N27" s="63"/>
    </row>
    <row r="28" spans="1:14">
      <c r="A28" s="90">
        <v>4</v>
      </c>
      <c r="B28" s="119" t="s">
        <v>27</v>
      </c>
      <c r="C28" s="91">
        <f>SUM(C30)</f>
        <v>1000</v>
      </c>
      <c r="D28" s="89">
        <f t="shared" si="1"/>
        <v>1050</v>
      </c>
      <c r="E28" s="89">
        <f t="shared" si="2"/>
        <v>1100</v>
      </c>
      <c r="G28" s="47"/>
      <c r="H28" s="64"/>
      <c r="I28" s="63"/>
      <c r="J28" s="63"/>
      <c r="K28" s="63"/>
      <c r="L28" s="63"/>
      <c r="M28" s="63"/>
      <c r="N28" s="63"/>
    </row>
    <row r="29" spans="1:14">
      <c r="A29" s="135">
        <v>3</v>
      </c>
      <c r="B29" s="136" t="s">
        <v>5</v>
      </c>
      <c r="C29" s="137">
        <f>C30</f>
        <v>1000</v>
      </c>
      <c r="D29" s="93">
        <f t="shared" si="1"/>
        <v>1050</v>
      </c>
      <c r="E29" s="93">
        <f t="shared" si="2"/>
        <v>1100</v>
      </c>
      <c r="G29" s="22"/>
    </row>
    <row r="30" spans="1:14">
      <c r="A30" s="138">
        <v>32</v>
      </c>
      <c r="B30" s="138" t="s">
        <v>39</v>
      </c>
      <c r="C30" s="137">
        <v>1000</v>
      </c>
      <c r="D30" s="93">
        <f t="shared" si="1"/>
        <v>1050</v>
      </c>
      <c r="E30" s="93">
        <f t="shared" si="2"/>
        <v>1100</v>
      </c>
      <c r="G30" s="22"/>
    </row>
    <row r="31" spans="1:14">
      <c r="A31" s="136">
        <v>5</v>
      </c>
      <c r="B31" s="119" t="s">
        <v>40</v>
      </c>
      <c r="C31" s="91">
        <f>C32</f>
        <v>14500</v>
      </c>
      <c r="D31" s="89">
        <f t="shared" si="1"/>
        <v>15225</v>
      </c>
      <c r="E31" s="89">
        <f t="shared" si="2"/>
        <v>15950</v>
      </c>
      <c r="G31" s="22"/>
    </row>
    <row r="32" spans="1:14">
      <c r="A32" s="135">
        <v>3</v>
      </c>
      <c r="B32" s="136" t="s">
        <v>5</v>
      </c>
      <c r="C32" s="137">
        <f>C33</f>
        <v>14500</v>
      </c>
      <c r="D32" s="93">
        <f t="shared" si="1"/>
        <v>15225</v>
      </c>
      <c r="E32" s="93">
        <f t="shared" si="2"/>
        <v>15950</v>
      </c>
      <c r="G32" s="22"/>
    </row>
    <row r="33" spans="1:11">
      <c r="A33" s="138">
        <v>36</v>
      </c>
      <c r="B33" s="138" t="s">
        <v>200</v>
      </c>
      <c r="C33" s="137">
        <v>14500</v>
      </c>
      <c r="D33" s="93">
        <f t="shared" si="1"/>
        <v>15225</v>
      </c>
      <c r="E33" s="93">
        <f t="shared" si="2"/>
        <v>15950</v>
      </c>
      <c r="G33" s="22"/>
    </row>
    <row r="34" spans="1:11" ht="31.5" customHeight="1">
      <c r="A34" s="92" t="s">
        <v>63</v>
      </c>
      <c r="B34" s="92" t="s">
        <v>64</v>
      </c>
      <c r="C34" s="107">
        <f>C35+C48+C55+C64+C71+C86+C95+C108</f>
        <v>887062</v>
      </c>
      <c r="D34" s="107">
        <f t="shared" si="1"/>
        <v>931415.1</v>
      </c>
      <c r="E34" s="107">
        <f t="shared" si="2"/>
        <v>975768.2</v>
      </c>
      <c r="G34" s="47"/>
      <c r="H34" s="63"/>
    </row>
    <row r="35" spans="1:11" ht="31.5">
      <c r="A35" s="105" t="s">
        <v>65</v>
      </c>
      <c r="B35" s="108" t="s">
        <v>66</v>
      </c>
      <c r="C35" s="106">
        <f>C36+C39+C42+C45</f>
        <v>224000</v>
      </c>
      <c r="D35" s="106">
        <f t="shared" si="1"/>
        <v>235200</v>
      </c>
      <c r="E35" s="106">
        <f t="shared" si="2"/>
        <v>246400</v>
      </c>
      <c r="G35" s="47"/>
      <c r="H35" s="64"/>
      <c r="I35" s="39"/>
    </row>
    <row r="36" spans="1:11">
      <c r="A36" s="115">
        <v>1</v>
      </c>
      <c r="B36" s="111" t="s">
        <v>201</v>
      </c>
      <c r="C36" s="57">
        <f>C37</f>
        <v>4000</v>
      </c>
      <c r="D36" s="89">
        <f t="shared" si="1"/>
        <v>4200</v>
      </c>
      <c r="E36" s="89">
        <f t="shared" si="2"/>
        <v>4400</v>
      </c>
      <c r="G36" s="47"/>
      <c r="H36" s="64"/>
    </row>
    <row r="37" spans="1:11">
      <c r="A37" s="132">
        <v>3</v>
      </c>
      <c r="B37" s="131" t="s">
        <v>5</v>
      </c>
      <c r="C37" s="55">
        <f>SUM(C38)</f>
        <v>4000</v>
      </c>
      <c r="D37" s="93">
        <f t="shared" si="1"/>
        <v>4200</v>
      </c>
      <c r="E37" s="93">
        <f t="shared" si="2"/>
        <v>4400</v>
      </c>
      <c r="G37" s="47"/>
      <c r="H37" s="63"/>
    </row>
    <row r="38" spans="1:11">
      <c r="A38" s="133">
        <v>32</v>
      </c>
      <c r="B38" s="133" t="s">
        <v>39</v>
      </c>
      <c r="C38" s="55">
        <v>4000</v>
      </c>
      <c r="D38" s="93">
        <f t="shared" si="1"/>
        <v>4200</v>
      </c>
      <c r="E38" s="93">
        <f t="shared" si="2"/>
        <v>4400</v>
      </c>
      <c r="G38" s="50"/>
      <c r="H38" s="63"/>
      <c r="K38" s="39"/>
    </row>
    <row r="39" spans="1:11">
      <c r="A39" s="136">
        <v>3</v>
      </c>
      <c r="B39" s="119" t="s">
        <v>28</v>
      </c>
      <c r="C39" s="57">
        <f>C40</f>
        <v>16000</v>
      </c>
      <c r="D39" s="89">
        <f t="shared" si="1"/>
        <v>16800</v>
      </c>
      <c r="E39" s="89">
        <f t="shared" si="2"/>
        <v>17600</v>
      </c>
      <c r="G39" s="50"/>
      <c r="H39" s="63"/>
    </row>
    <row r="40" spans="1:11">
      <c r="A40" s="139">
        <v>3</v>
      </c>
      <c r="B40" s="140" t="s">
        <v>5</v>
      </c>
      <c r="C40" s="55">
        <f>C41</f>
        <v>16000</v>
      </c>
      <c r="D40" s="93">
        <f t="shared" si="1"/>
        <v>16800</v>
      </c>
      <c r="E40" s="93">
        <f t="shared" si="2"/>
        <v>17600</v>
      </c>
      <c r="G40" s="50"/>
      <c r="H40" s="63"/>
    </row>
    <row r="41" spans="1:11">
      <c r="A41" s="138">
        <v>32</v>
      </c>
      <c r="B41" s="138" t="s">
        <v>39</v>
      </c>
      <c r="C41" s="55">
        <v>16000</v>
      </c>
      <c r="D41" s="93">
        <f t="shared" si="1"/>
        <v>16800</v>
      </c>
      <c r="E41" s="93">
        <f t="shared" si="2"/>
        <v>17600</v>
      </c>
      <c r="G41" s="50"/>
      <c r="H41" s="63"/>
    </row>
    <row r="42" spans="1:11">
      <c r="A42" s="116">
        <v>4</v>
      </c>
      <c r="B42" s="120" t="s">
        <v>27</v>
      </c>
      <c r="C42" s="57">
        <f>C43</f>
        <v>200000</v>
      </c>
      <c r="D42" s="89">
        <f t="shared" si="1"/>
        <v>210000</v>
      </c>
      <c r="E42" s="89">
        <f t="shared" si="2"/>
        <v>220000</v>
      </c>
    </row>
    <row r="43" spans="1:11">
      <c r="A43" s="54">
        <v>4</v>
      </c>
      <c r="B43" s="54" t="s">
        <v>6</v>
      </c>
      <c r="C43" s="55">
        <f>C44</f>
        <v>200000</v>
      </c>
      <c r="D43" s="93">
        <f t="shared" si="1"/>
        <v>210000</v>
      </c>
      <c r="E43" s="93">
        <f t="shared" si="2"/>
        <v>220000</v>
      </c>
      <c r="H43" s="39"/>
    </row>
    <row r="44" spans="1:11">
      <c r="A44" s="54">
        <v>42</v>
      </c>
      <c r="B44" s="54" t="s">
        <v>177</v>
      </c>
      <c r="C44" s="55">
        <v>200000</v>
      </c>
      <c r="D44" s="93">
        <f t="shared" si="1"/>
        <v>210000</v>
      </c>
      <c r="E44" s="93">
        <f t="shared" si="2"/>
        <v>220000</v>
      </c>
      <c r="H44" s="39"/>
    </row>
    <row r="45" spans="1:11">
      <c r="A45" s="71">
        <v>5</v>
      </c>
      <c r="B45" s="72" t="s">
        <v>40</v>
      </c>
      <c r="C45" s="57">
        <f>C46</f>
        <v>4000</v>
      </c>
      <c r="D45" s="89">
        <f t="shared" si="1"/>
        <v>4200</v>
      </c>
      <c r="E45" s="89">
        <f t="shared" si="2"/>
        <v>4400</v>
      </c>
      <c r="H45" s="39"/>
    </row>
    <row r="46" spans="1:11">
      <c r="A46" s="132">
        <v>3</v>
      </c>
      <c r="B46" s="131" t="s">
        <v>5</v>
      </c>
      <c r="C46" s="55">
        <f>SUM(C47)</f>
        <v>4000</v>
      </c>
      <c r="D46" s="93">
        <f t="shared" si="1"/>
        <v>4200</v>
      </c>
      <c r="E46" s="93">
        <f t="shared" si="2"/>
        <v>4400</v>
      </c>
      <c r="H46" s="39"/>
    </row>
    <row r="47" spans="1:11">
      <c r="A47" s="133">
        <v>32</v>
      </c>
      <c r="B47" s="133" t="s">
        <v>39</v>
      </c>
      <c r="C47" s="55">
        <v>4000</v>
      </c>
      <c r="D47" s="93">
        <f t="shared" si="1"/>
        <v>4200</v>
      </c>
      <c r="E47" s="93">
        <f t="shared" si="2"/>
        <v>4400</v>
      </c>
      <c r="H47" s="39"/>
    </row>
    <row r="48" spans="1:11" ht="31.5">
      <c r="A48" s="109" t="s">
        <v>67</v>
      </c>
      <c r="B48" s="110" t="s">
        <v>68</v>
      </c>
      <c r="C48" s="106">
        <f>C49+C52</f>
        <v>56800</v>
      </c>
      <c r="D48" s="106">
        <f t="shared" si="1"/>
        <v>59640</v>
      </c>
      <c r="E48" s="106">
        <f t="shared" si="2"/>
        <v>62480</v>
      </c>
      <c r="H48" s="39"/>
    </row>
    <row r="49" spans="1:9">
      <c r="A49" s="115">
        <v>1</v>
      </c>
      <c r="B49" s="111" t="s">
        <v>201</v>
      </c>
      <c r="C49" s="57">
        <f t="shared" ref="C49:C50" si="4">C50</f>
        <v>2800</v>
      </c>
      <c r="D49" s="89">
        <f t="shared" si="1"/>
        <v>2940</v>
      </c>
      <c r="E49" s="89">
        <f t="shared" si="2"/>
        <v>3080</v>
      </c>
    </row>
    <row r="50" spans="1:9">
      <c r="A50" s="132">
        <v>3</v>
      </c>
      <c r="B50" s="131" t="s">
        <v>5</v>
      </c>
      <c r="C50" s="55">
        <f t="shared" si="4"/>
        <v>2800</v>
      </c>
      <c r="D50" s="93">
        <f t="shared" si="1"/>
        <v>2940</v>
      </c>
      <c r="E50" s="93">
        <f t="shared" si="2"/>
        <v>3080</v>
      </c>
    </row>
    <row r="51" spans="1:9">
      <c r="A51" s="133">
        <v>32</v>
      </c>
      <c r="B51" s="133" t="s">
        <v>39</v>
      </c>
      <c r="C51" s="55">
        <v>2800</v>
      </c>
      <c r="D51" s="93">
        <f t="shared" si="1"/>
        <v>2940</v>
      </c>
      <c r="E51" s="93">
        <f t="shared" si="2"/>
        <v>3080</v>
      </c>
    </row>
    <row r="52" spans="1:9">
      <c r="A52" s="116">
        <v>3</v>
      </c>
      <c r="B52" s="120" t="s">
        <v>28</v>
      </c>
      <c r="C52" s="57">
        <f t="shared" ref="C52:C53" si="5">C53</f>
        <v>54000</v>
      </c>
      <c r="D52" s="89">
        <f t="shared" si="1"/>
        <v>56700</v>
      </c>
      <c r="E52" s="89">
        <f t="shared" si="2"/>
        <v>59400</v>
      </c>
    </row>
    <row r="53" spans="1:9">
      <c r="A53" s="132">
        <v>3</v>
      </c>
      <c r="B53" s="131" t="s">
        <v>5</v>
      </c>
      <c r="C53" s="55">
        <f t="shared" si="5"/>
        <v>54000</v>
      </c>
      <c r="D53" s="93">
        <f t="shared" si="1"/>
        <v>56700</v>
      </c>
      <c r="E53" s="93">
        <f t="shared" si="2"/>
        <v>59400</v>
      </c>
    </row>
    <row r="54" spans="1:9">
      <c r="A54" s="133">
        <v>32</v>
      </c>
      <c r="B54" s="133" t="s">
        <v>39</v>
      </c>
      <c r="C54" s="55">
        <v>54000</v>
      </c>
      <c r="D54" s="93">
        <f t="shared" si="1"/>
        <v>56700</v>
      </c>
      <c r="E54" s="93">
        <f t="shared" si="2"/>
        <v>59400</v>
      </c>
    </row>
    <row r="55" spans="1:9" ht="31.5">
      <c r="A55" s="105" t="s">
        <v>69</v>
      </c>
      <c r="B55" s="108" t="s">
        <v>70</v>
      </c>
      <c r="C55" s="106">
        <f>C56+C61</f>
        <v>99400</v>
      </c>
      <c r="D55" s="106">
        <f t="shared" si="1"/>
        <v>104370</v>
      </c>
      <c r="E55" s="106">
        <f t="shared" si="2"/>
        <v>109340</v>
      </c>
      <c r="H55" s="39"/>
      <c r="I55" s="39"/>
    </row>
    <row r="56" spans="1:9">
      <c r="A56" s="115">
        <v>1</v>
      </c>
      <c r="B56" s="111" t="s">
        <v>201</v>
      </c>
      <c r="C56" s="57">
        <f>C57+C59</f>
        <v>89400</v>
      </c>
      <c r="D56" s="89">
        <f t="shared" si="1"/>
        <v>93870</v>
      </c>
      <c r="E56" s="89">
        <f t="shared" si="2"/>
        <v>98340</v>
      </c>
    </row>
    <row r="57" spans="1:9">
      <c r="A57" s="132">
        <v>3</v>
      </c>
      <c r="B57" s="131" t="s">
        <v>5</v>
      </c>
      <c r="C57" s="55">
        <f>C58</f>
        <v>9400</v>
      </c>
      <c r="D57" s="93">
        <f t="shared" si="1"/>
        <v>9870</v>
      </c>
      <c r="E57" s="93">
        <f t="shared" si="2"/>
        <v>10340</v>
      </c>
    </row>
    <row r="58" spans="1:9">
      <c r="A58" s="133">
        <v>32</v>
      </c>
      <c r="B58" s="133" t="s">
        <v>39</v>
      </c>
      <c r="C58" s="55">
        <v>9400</v>
      </c>
      <c r="D58" s="93">
        <f t="shared" si="1"/>
        <v>9870</v>
      </c>
      <c r="E58" s="93">
        <f t="shared" si="2"/>
        <v>10340</v>
      </c>
    </row>
    <row r="59" spans="1:9">
      <c r="A59" s="54">
        <v>4</v>
      </c>
      <c r="B59" s="54" t="s">
        <v>6</v>
      </c>
      <c r="C59" s="55">
        <f>C60</f>
        <v>80000</v>
      </c>
      <c r="D59" s="93">
        <f t="shared" si="1"/>
        <v>84000</v>
      </c>
      <c r="E59" s="93">
        <f t="shared" si="2"/>
        <v>88000</v>
      </c>
    </row>
    <row r="60" spans="1:9">
      <c r="A60" s="54">
        <v>42</v>
      </c>
      <c r="B60" s="54" t="s">
        <v>177</v>
      </c>
      <c r="C60" s="55">
        <v>80000</v>
      </c>
      <c r="D60" s="93">
        <f t="shared" si="1"/>
        <v>84000</v>
      </c>
      <c r="E60" s="93">
        <f t="shared" si="2"/>
        <v>88000</v>
      </c>
    </row>
    <row r="61" spans="1:9">
      <c r="A61" s="71">
        <v>7</v>
      </c>
      <c r="B61" s="72" t="s">
        <v>158</v>
      </c>
      <c r="C61" s="57">
        <f>C62</f>
        <v>10000</v>
      </c>
      <c r="D61" s="89">
        <f t="shared" si="1"/>
        <v>10500</v>
      </c>
      <c r="E61" s="89">
        <f t="shared" si="2"/>
        <v>11000</v>
      </c>
    </row>
    <row r="62" spans="1:9">
      <c r="A62" s="54">
        <v>4</v>
      </c>
      <c r="B62" s="54" t="s">
        <v>6</v>
      </c>
      <c r="C62" s="55">
        <f>C63</f>
        <v>10000</v>
      </c>
      <c r="D62" s="93">
        <f t="shared" si="1"/>
        <v>10500</v>
      </c>
      <c r="E62" s="93">
        <f t="shared" si="2"/>
        <v>11000</v>
      </c>
    </row>
    <row r="63" spans="1:9">
      <c r="A63" s="54">
        <v>42</v>
      </c>
      <c r="B63" s="54" t="s">
        <v>177</v>
      </c>
      <c r="C63" s="55">
        <v>10000</v>
      </c>
      <c r="D63" s="93">
        <f t="shared" si="1"/>
        <v>10500</v>
      </c>
      <c r="E63" s="93">
        <f t="shared" si="2"/>
        <v>11000</v>
      </c>
    </row>
    <row r="64" spans="1:9" ht="31.5">
      <c r="A64" s="105" t="s">
        <v>71</v>
      </c>
      <c r="B64" s="105" t="s">
        <v>72</v>
      </c>
      <c r="C64" s="106">
        <f>C65+C68</f>
        <v>15900</v>
      </c>
      <c r="D64" s="106">
        <f t="shared" si="1"/>
        <v>16695</v>
      </c>
      <c r="E64" s="106">
        <f t="shared" si="2"/>
        <v>17490</v>
      </c>
    </row>
    <row r="65" spans="1:9">
      <c r="A65" s="115">
        <v>1</v>
      </c>
      <c r="B65" s="111" t="s">
        <v>30</v>
      </c>
      <c r="C65" s="57">
        <f t="shared" ref="C65" si="6">C66</f>
        <v>3500</v>
      </c>
      <c r="D65" s="89">
        <f t="shared" si="1"/>
        <v>3675</v>
      </c>
      <c r="E65" s="89">
        <f t="shared" si="2"/>
        <v>3850</v>
      </c>
    </row>
    <row r="66" spans="1:9">
      <c r="A66" s="132">
        <v>3</v>
      </c>
      <c r="B66" s="131" t="s">
        <v>5</v>
      </c>
      <c r="C66" s="55">
        <f>C67</f>
        <v>3500</v>
      </c>
      <c r="D66" s="93">
        <f t="shared" si="1"/>
        <v>3675</v>
      </c>
      <c r="E66" s="93">
        <f t="shared" si="2"/>
        <v>3850</v>
      </c>
    </row>
    <row r="67" spans="1:9">
      <c r="A67" s="133">
        <v>32</v>
      </c>
      <c r="B67" s="133" t="s">
        <v>39</v>
      </c>
      <c r="C67" s="55">
        <v>3500</v>
      </c>
      <c r="D67" s="93">
        <f t="shared" si="1"/>
        <v>3675</v>
      </c>
      <c r="E67" s="93">
        <f t="shared" si="2"/>
        <v>3850</v>
      </c>
    </row>
    <row r="68" spans="1:9">
      <c r="A68" s="116">
        <v>3</v>
      </c>
      <c r="B68" s="120" t="s">
        <v>28</v>
      </c>
      <c r="C68" s="57">
        <f t="shared" ref="C68:C69" si="7">C69</f>
        <v>12400</v>
      </c>
      <c r="D68" s="89">
        <f t="shared" si="1"/>
        <v>13020</v>
      </c>
      <c r="E68" s="89">
        <f t="shared" si="2"/>
        <v>13640</v>
      </c>
    </row>
    <row r="69" spans="1:9">
      <c r="A69" s="132">
        <v>3</v>
      </c>
      <c r="B69" s="131" t="s">
        <v>5</v>
      </c>
      <c r="C69" s="55">
        <f t="shared" si="7"/>
        <v>12400</v>
      </c>
      <c r="D69" s="93">
        <f t="shared" si="1"/>
        <v>13020</v>
      </c>
      <c r="E69" s="93">
        <f t="shared" si="2"/>
        <v>13640</v>
      </c>
    </row>
    <row r="70" spans="1:9">
      <c r="A70" s="133">
        <v>32</v>
      </c>
      <c r="B70" s="133" t="s">
        <v>39</v>
      </c>
      <c r="C70" s="55">
        <v>12400</v>
      </c>
      <c r="D70" s="93">
        <f t="shared" si="1"/>
        <v>13020</v>
      </c>
      <c r="E70" s="93">
        <f t="shared" si="2"/>
        <v>13640</v>
      </c>
    </row>
    <row r="71" spans="1:9" ht="31.5">
      <c r="A71" s="105" t="s">
        <v>73</v>
      </c>
      <c r="B71" s="105" t="s">
        <v>74</v>
      </c>
      <c r="C71" s="106">
        <f>C72+C75+C78+C83</f>
        <v>76450</v>
      </c>
      <c r="D71" s="106">
        <f t="shared" si="1"/>
        <v>80272.5</v>
      </c>
      <c r="E71" s="106">
        <f t="shared" si="2"/>
        <v>84095</v>
      </c>
      <c r="H71" s="39"/>
      <c r="I71" s="39"/>
    </row>
    <row r="72" spans="1:9">
      <c r="A72" s="115">
        <v>1</v>
      </c>
      <c r="B72" s="111" t="s">
        <v>30</v>
      </c>
      <c r="C72" s="57">
        <f t="shared" ref="C72:C73" si="8">C73</f>
        <v>21250</v>
      </c>
      <c r="D72" s="89">
        <f t="shared" si="1"/>
        <v>22312.5</v>
      </c>
      <c r="E72" s="89">
        <f t="shared" si="2"/>
        <v>23375</v>
      </c>
    </row>
    <row r="73" spans="1:9">
      <c r="A73" s="132">
        <v>3</v>
      </c>
      <c r="B73" s="131" t="s">
        <v>5</v>
      </c>
      <c r="C73" s="55">
        <f t="shared" si="8"/>
        <v>21250</v>
      </c>
      <c r="D73" s="93">
        <f t="shared" si="1"/>
        <v>22312.5</v>
      </c>
      <c r="E73" s="93">
        <f t="shared" si="2"/>
        <v>23375</v>
      </c>
    </row>
    <row r="74" spans="1:9">
      <c r="A74" s="133">
        <v>32</v>
      </c>
      <c r="B74" s="133" t="s">
        <v>39</v>
      </c>
      <c r="C74" s="55">
        <v>21250</v>
      </c>
      <c r="D74" s="93">
        <f t="shared" si="1"/>
        <v>22312.5</v>
      </c>
      <c r="E74" s="93">
        <f t="shared" si="2"/>
        <v>23375</v>
      </c>
    </row>
    <row r="75" spans="1:9">
      <c r="A75" s="116">
        <v>3</v>
      </c>
      <c r="B75" s="120" t="s">
        <v>28</v>
      </c>
      <c r="C75" s="57">
        <f>C76</f>
        <v>3000</v>
      </c>
      <c r="D75" s="89">
        <f t="shared" si="1"/>
        <v>3150</v>
      </c>
      <c r="E75" s="89">
        <f t="shared" si="2"/>
        <v>3300</v>
      </c>
    </row>
    <row r="76" spans="1:9">
      <c r="A76" s="132">
        <v>3</v>
      </c>
      <c r="B76" s="131" t="s">
        <v>5</v>
      </c>
      <c r="C76" s="55">
        <f>C77</f>
        <v>3000</v>
      </c>
      <c r="D76" s="93">
        <f t="shared" si="1"/>
        <v>3150</v>
      </c>
      <c r="E76" s="93">
        <f t="shared" si="2"/>
        <v>3300</v>
      </c>
    </row>
    <row r="77" spans="1:9">
      <c r="A77" s="133">
        <v>32</v>
      </c>
      <c r="B77" s="133" t="s">
        <v>39</v>
      </c>
      <c r="C77" s="55">
        <v>3000</v>
      </c>
      <c r="D77" s="93">
        <f t="shared" si="1"/>
        <v>3150</v>
      </c>
      <c r="E77" s="93">
        <f t="shared" si="2"/>
        <v>3300</v>
      </c>
    </row>
    <row r="78" spans="1:9">
      <c r="A78" s="116">
        <v>4</v>
      </c>
      <c r="B78" s="120" t="s">
        <v>27</v>
      </c>
      <c r="C78" s="57">
        <f>C79+C81</f>
        <v>12200</v>
      </c>
      <c r="D78" s="89">
        <f t="shared" si="1"/>
        <v>12810</v>
      </c>
      <c r="E78" s="89">
        <f t="shared" si="2"/>
        <v>13420</v>
      </c>
    </row>
    <row r="79" spans="1:9">
      <c r="A79" s="132">
        <v>3</v>
      </c>
      <c r="B79" s="131" t="s">
        <v>5</v>
      </c>
      <c r="C79" s="55">
        <f>C80</f>
        <v>1700</v>
      </c>
      <c r="D79" s="93">
        <f t="shared" ref="D79:D142" si="9">(C79*5%)+C79</f>
        <v>1785</v>
      </c>
      <c r="E79" s="93">
        <f t="shared" ref="E79:E142" si="10">(C79*10%)+C79</f>
        <v>1870</v>
      </c>
    </row>
    <row r="80" spans="1:9">
      <c r="A80" s="133">
        <v>32</v>
      </c>
      <c r="B80" s="133" t="s">
        <v>39</v>
      </c>
      <c r="C80" s="55">
        <v>1700</v>
      </c>
      <c r="D80" s="93">
        <f t="shared" si="9"/>
        <v>1785</v>
      </c>
      <c r="E80" s="93">
        <f t="shared" si="10"/>
        <v>1870</v>
      </c>
    </row>
    <row r="81" spans="1:9">
      <c r="A81" s="54">
        <v>4</v>
      </c>
      <c r="B81" s="54" t="s">
        <v>6</v>
      </c>
      <c r="C81" s="55">
        <f>C82</f>
        <v>10500</v>
      </c>
      <c r="D81" s="93">
        <f t="shared" si="9"/>
        <v>11025</v>
      </c>
      <c r="E81" s="93">
        <f t="shared" si="10"/>
        <v>11550</v>
      </c>
    </row>
    <row r="82" spans="1:9">
      <c r="A82" s="54">
        <v>42</v>
      </c>
      <c r="B82" s="54" t="s">
        <v>177</v>
      </c>
      <c r="C82" s="55">
        <v>10500</v>
      </c>
      <c r="D82" s="93">
        <f t="shared" si="9"/>
        <v>11025</v>
      </c>
      <c r="E82" s="93">
        <f t="shared" si="10"/>
        <v>11550</v>
      </c>
    </row>
    <row r="83" spans="1:9">
      <c r="A83" s="71">
        <v>5</v>
      </c>
      <c r="B83" s="72" t="s">
        <v>40</v>
      </c>
      <c r="C83" s="57">
        <f t="shared" ref="C83:C84" si="11">C84</f>
        <v>40000</v>
      </c>
      <c r="D83" s="89">
        <f t="shared" si="9"/>
        <v>42000</v>
      </c>
      <c r="E83" s="89">
        <f t="shared" si="10"/>
        <v>44000</v>
      </c>
    </row>
    <row r="84" spans="1:9">
      <c r="A84" s="54">
        <v>4</v>
      </c>
      <c r="B84" s="54" t="s">
        <v>6</v>
      </c>
      <c r="C84" s="55">
        <f t="shared" si="11"/>
        <v>40000</v>
      </c>
      <c r="D84" s="93">
        <f t="shared" si="9"/>
        <v>42000</v>
      </c>
      <c r="E84" s="93">
        <f t="shared" si="10"/>
        <v>44000</v>
      </c>
    </row>
    <row r="85" spans="1:9">
      <c r="A85" s="54">
        <v>42</v>
      </c>
      <c r="B85" s="54" t="s">
        <v>177</v>
      </c>
      <c r="C85" s="55">
        <v>40000</v>
      </c>
      <c r="D85" s="93">
        <f t="shared" si="9"/>
        <v>42000</v>
      </c>
      <c r="E85" s="93">
        <f t="shared" si="10"/>
        <v>44000</v>
      </c>
      <c r="G85" s="65"/>
      <c r="H85" s="64"/>
    </row>
    <row r="86" spans="1:9" ht="31.5">
      <c r="A86" s="105" t="s">
        <v>75</v>
      </c>
      <c r="B86" s="105" t="s">
        <v>76</v>
      </c>
      <c r="C86" s="106">
        <f>C87+C92</f>
        <v>240000</v>
      </c>
      <c r="D86" s="106">
        <f t="shared" si="9"/>
        <v>252000</v>
      </c>
      <c r="E86" s="106">
        <f t="shared" si="10"/>
        <v>264000</v>
      </c>
    </row>
    <row r="87" spans="1:9">
      <c r="A87" s="116">
        <v>4</v>
      </c>
      <c r="B87" s="120" t="s">
        <v>27</v>
      </c>
      <c r="C87" s="57">
        <f>C88+C90</f>
        <v>232000</v>
      </c>
      <c r="D87" s="89">
        <f t="shared" si="9"/>
        <v>243600</v>
      </c>
      <c r="E87" s="89">
        <f t="shared" si="10"/>
        <v>255200</v>
      </c>
    </row>
    <row r="88" spans="1:9">
      <c r="A88" s="132">
        <v>3</v>
      </c>
      <c r="B88" s="131" t="s">
        <v>5</v>
      </c>
      <c r="C88" s="55">
        <f>C89</f>
        <v>32000</v>
      </c>
      <c r="D88" s="93">
        <f t="shared" si="9"/>
        <v>33600</v>
      </c>
      <c r="E88" s="93">
        <f t="shared" si="10"/>
        <v>35200</v>
      </c>
    </row>
    <row r="89" spans="1:9">
      <c r="A89" s="133">
        <v>32</v>
      </c>
      <c r="B89" s="133" t="s">
        <v>39</v>
      </c>
      <c r="C89" s="55">
        <v>32000</v>
      </c>
      <c r="D89" s="93">
        <f t="shared" si="9"/>
        <v>33600</v>
      </c>
      <c r="E89" s="93">
        <f t="shared" si="10"/>
        <v>35200</v>
      </c>
    </row>
    <row r="90" spans="1:9">
      <c r="A90" s="54">
        <v>4</v>
      </c>
      <c r="B90" s="54" t="s">
        <v>6</v>
      </c>
      <c r="C90" s="55">
        <f t="shared" ref="C90" si="12">C91</f>
        <v>200000</v>
      </c>
      <c r="D90" s="93">
        <f t="shared" si="9"/>
        <v>210000</v>
      </c>
      <c r="E90" s="93">
        <f t="shared" si="10"/>
        <v>220000</v>
      </c>
    </row>
    <row r="91" spans="1:9">
      <c r="A91" s="54">
        <v>45</v>
      </c>
      <c r="B91" s="54" t="s">
        <v>202</v>
      </c>
      <c r="C91" s="55">
        <v>200000</v>
      </c>
      <c r="D91" s="93">
        <f t="shared" si="9"/>
        <v>210000</v>
      </c>
      <c r="E91" s="93">
        <f t="shared" si="10"/>
        <v>220000</v>
      </c>
    </row>
    <row r="92" spans="1:9">
      <c r="A92" s="71">
        <v>5</v>
      </c>
      <c r="B92" s="72" t="s">
        <v>40</v>
      </c>
      <c r="C92" s="57">
        <f t="shared" ref="C92:C93" si="13">C93</f>
        <v>8000</v>
      </c>
      <c r="D92" s="89">
        <f t="shared" si="9"/>
        <v>8400</v>
      </c>
      <c r="E92" s="89">
        <f t="shared" si="10"/>
        <v>8800</v>
      </c>
    </row>
    <row r="93" spans="1:9">
      <c r="A93" s="132">
        <v>3</v>
      </c>
      <c r="B93" s="131" t="s">
        <v>5</v>
      </c>
      <c r="C93" s="55">
        <f t="shared" si="13"/>
        <v>8000</v>
      </c>
      <c r="D93" s="93">
        <f t="shared" si="9"/>
        <v>8400</v>
      </c>
      <c r="E93" s="93">
        <f t="shared" si="10"/>
        <v>8800</v>
      </c>
    </row>
    <row r="94" spans="1:9">
      <c r="A94" s="133">
        <v>32</v>
      </c>
      <c r="B94" s="133" t="s">
        <v>39</v>
      </c>
      <c r="C94" s="55">
        <v>8000</v>
      </c>
      <c r="D94" s="93">
        <f t="shared" si="9"/>
        <v>8400</v>
      </c>
      <c r="E94" s="93">
        <f t="shared" si="10"/>
        <v>8800</v>
      </c>
    </row>
    <row r="95" spans="1:9" ht="31.5">
      <c r="A95" s="105" t="s">
        <v>77</v>
      </c>
      <c r="B95" s="105" t="s">
        <v>78</v>
      </c>
      <c r="C95" s="106">
        <f>C96+C99+C102+C105</f>
        <v>59812</v>
      </c>
      <c r="D95" s="106">
        <f t="shared" si="9"/>
        <v>62802.6</v>
      </c>
      <c r="E95" s="106">
        <f t="shared" si="10"/>
        <v>65793.2</v>
      </c>
      <c r="H95" s="39"/>
      <c r="I95" s="39"/>
    </row>
    <row r="96" spans="1:9">
      <c r="A96" s="115">
        <v>1</v>
      </c>
      <c r="B96" s="111" t="s">
        <v>30</v>
      </c>
      <c r="C96" s="121">
        <f t="shared" ref="C96:C97" si="14">C97</f>
        <v>6702</v>
      </c>
      <c r="D96" s="89">
        <f t="shared" si="9"/>
        <v>7037.1</v>
      </c>
      <c r="E96" s="89">
        <f t="shared" si="10"/>
        <v>7372.2</v>
      </c>
    </row>
    <row r="97" spans="1:5">
      <c r="A97" s="132">
        <v>3</v>
      </c>
      <c r="B97" s="131" t="s">
        <v>5</v>
      </c>
      <c r="C97" s="117">
        <f t="shared" si="14"/>
        <v>6702</v>
      </c>
      <c r="D97" s="93">
        <f t="shared" si="9"/>
        <v>7037.1</v>
      </c>
      <c r="E97" s="93">
        <f t="shared" si="10"/>
        <v>7372.2</v>
      </c>
    </row>
    <row r="98" spans="1:5">
      <c r="A98" s="133">
        <v>32</v>
      </c>
      <c r="B98" s="133" t="s">
        <v>39</v>
      </c>
      <c r="C98" s="117">
        <v>6702</v>
      </c>
      <c r="D98" s="93">
        <f t="shared" si="9"/>
        <v>7037.1</v>
      </c>
      <c r="E98" s="93">
        <f t="shared" si="10"/>
        <v>7372.2</v>
      </c>
    </row>
    <row r="99" spans="1:5">
      <c r="A99" s="116">
        <v>3</v>
      </c>
      <c r="B99" s="120" t="s">
        <v>28</v>
      </c>
      <c r="C99" s="121">
        <f t="shared" ref="C99:C100" si="15">C100</f>
        <v>38500</v>
      </c>
      <c r="D99" s="89">
        <f t="shared" si="9"/>
        <v>40425</v>
      </c>
      <c r="E99" s="89">
        <f t="shared" si="10"/>
        <v>42350</v>
      </c>
    </row>
    <row r="100" spans="1:5">
      <c r="A100" s="132">
        <v>3</v>
      </c>
      <c r="B100" s="131" t="s">
        <v>5</v>
      </c>
      <c r="C100" s="117">
        <f t="shared" si="15"/>
        <v>38500</v>
      </c>
      <c r="D100" s="93">
        <f t="shared" si="9"/>
        <v>40425</v>
      </c>
      <c r="E100" s="93">
        <f t="shared" si="10"/>
        <v>42350</v>
      </c>
    </row>
    <row r="101" spans="1:5">
      <c r="A101" s="133">
        <v>32</v>
      </c>
      <c r="B101" s="133" t="s">
        <v>39</v>
      </c>
      <c r="C101" s="117">
        <v>38500</v>
      </c>
      <c r="D101" s="93">
        <f t="shared" si="9"/>
        <v>40425</v>
      </c>
      <c r="E101" s="93">
        <f t="shared" si="10"/>
        <v>42350</v>
      </c>
    </row>
    <row r="102" spans="1:5">
      <c r="A102" s="116">
        <v>4</v>
      </c>
      <c r="B102" s="120" t="s">
        <v>27</v>
      </c>
      <c r="C102" s="121">
        <f t="shared" ref="C102:C103" si="16">C103</f>
        <v>12110</v>
      </c>
      <c r="D102" s="89">
        <f t="shared" si="9"/>
        <v>12715.5</v>
      </c>
      <c r="E102" s="89">
        <f t="shared" si="10"/>
        <v>13321</v>
      </c>
    </row>
    <row r="103" spans="1:5">
      <c r="A103" s="132">
        <v>3</v>
      </c>
      <c r="B103" s="131" t="s">
        <v>5</v>
      </c>
      <c r="C103" s="117">
        <f t="shared" si="16"/>
        <v>12110</v>
      </c>
      <c r="D103" s="93">
        <f t="shared" si="9"/>
        <v>12715.5</v>
      </c>
      <c r="E103" s="93">
        <f t="shared" si="10"/>
        <v>13321</v>
      </c>
    </row>
    <row r="104" spans="1:5">
      <c r="A104" s="133">
        <v>32</v>
      </c>
      <c r="B104" s="133" t="s">
        <v>39</v>
      </c>
      <c r="C104" s="55">
        <v>12110</v>
      </c>
      <c r="D104" s="93">
        <f t="shared" si="9"/>
        <v>12715.5</v>
      </c>
      <c r="E104" s="93">
        <f t="shared" si="10"/>
        <v>13321</v>
      </c>
    </row>
    <row r="105" spans="1:5">
      <c r="A105" s="71">
        <v>7</v>
      </c>
      <c r="B105" s="72" t="s">
        <v>158</v>
      </c>
      <c r="C105" s="57">
        <f>C106</f>
        <v>2500</v>
      </c>
      <c r="D105" s="89">
        <f t="shared" si="9"/>
        <v>2625</v>
      </c>
      <c r="E105" s="89">
        <f t="shared" si="10"/>
        <v>2750</v>
      </c>
    </row>
    <row r="106" spans="1:5">
      <c r="A106" s="54">
        <v>4</v>
      </c>
      <c r="B106" s="54" t="s">
        <v>6</v>
      </c>
      <c r="C106" s="55">
        <f>C107</f>
        <v>2500</v>
      </c>
      <c r="D106" s="93">
        <f t="shared" si="9"/>
        <v>2625</v>
      </c>
      <c r="E106" s="93">
        <f t="shared" si="10"/>
        <v>2750</v>
      </c>
    </row>
    <row r="107" spans="1:5">
      <c r="A107" s="54">
        <v>42</v>
      </c>
      <c r="B107" s="54" t="s">
        <v>177</v>
      </c>
      <c r="C107" s="55">
        <v>2500</v>
      </c>
      <c r="D107" s="93">
        <f t="shared" si="9"/>
        <v>2625</v>
      </c>
      <c r="E107" s="93">
        <f t="shared" si="10"/>
        <v>2750</v>
      </c>
    </row>
    <row r="108" spans="1:5" ht="31.5">
      <c r="A108" s="105" t="s">
        <v>79</v>
      </c>
      <c r="B108" s="105" t="s">
        <v>80</v>
      </c>
      <c r="C108" s="106">
        <f>C109+C113+C116</f>
        <v>114700</v>
      </c>
      <c r="D108" s="106">
        <f t="shared" si="9"/>
        <v>120435</v>
      </c>
      <c r="E108" s="106">
        <f t="shared" si="10"/>
        <v>126170</v>
      </c>
    </row>
    <row r="109" spans="1:5">
      <c r="A109" s="116">
        <v>4</v>
      </c>
      <c r="B109" s="120" t="s">
        <v>27</v>
      </c>
      <c r="C109" s="57">
        <f t="shared" ref="C109" si="17">C110</f>
        <v>60000</v>
      </c>
      <c r="D109" s="89">
        <f t="shared" si="9"/>
        <v>63000</v>
      </c>
      <c r="E109" s="89">
        <f t="shared" si="10"/>
        <v>66000</v>
      </c>
    </row>
    <row r="110" spans="1:5">
      <c r="A110" s="54">
        <v>4</v>
      </c>
      <c r="B110" s="54" t="s">
        <v>6</v>
      </c>
      <c r="C110" s="55">
        <f>SUM(C111:C112)</f>
        <v>60000</v>
      </c>
      <c r="D110" s="93">
        <f t="shared" si="9"/>
        <v>63000</v>
      </c>
      <c r="E110" s="93">
        <f t="shared" si="10"/>
        <v>66000</v>
      </c>
    </row>
    <row r="111" spans="1:5">
      <c r="A111" s="54">
        <v>42</v>
      </c>
      <c r="B111" s="54" t="s">
        <v>177</v>
      </c>
      <c r="C111" s="55">
        <v>40000</v>
      </c>
      <c r="D111" s="93">
        <f t="shared" si="9"/>
        <v>42000</v>
      </c>
      <c r="E111" s="93">
        <f t="shared" si="10"/>
        <v>44000</v>
      </c>
    </row>
    <row r="112" spans="1:5">
      <c r="A112" s="54">
        <v>45</v>
      </c>
      <c r="B112" s="54" t="s">
        <v>202</v>
      </c>
      <c r="C112" s="55">
        <v>20000</v>
      </c>
      <c r="D112" s="93">
        <f t="shared" si="9"/>
        <v>21000</v>
      </c>
      <c r="E112" s="93">
        <f t="shared" si="10"/>
        <v>22000</v>
      </c>
    </row>
    <row r="113" spans="1:9">
      <c r="A113" s="71">
        <v>5</v>
      </c>
      <c r="B113" s="72" t="s">
        <v>40</v>
      </c>
      <c r="C113" s="57">
        <f>C114</f>
        <v>50000</v>
      </c>
      <c r="D113" s="89">
        <f t="shared" si="9"/>
        <v>52500</v>
      </c>
      <c r="E113" s="89">
        <f t="shared" si="10"/>
        <v>55000</v>
      </c>
    </row>
    <row r="114" spans="1:9">
      <c r="A114" s="54">
        <v>4</v>
      </c>
      <c r="B114" s="54" t="s">
        <v>6</v>
      </c>
      <c r="C114" s="55">
        <f>C115</f>
        <v>50000</v>
      </c>
      <c r="D114" s="93">
        <f t="shared" si="9"/>
        <v>52500</v>
      </c>
      <c r="E114" s="93">
        <f t="shared" si="10"/>
        <v>55000</v>
      </c>
    </row>
    <row r="115" spans="1:9">
      <c r="A115" s="54">
        <v>45</v>
      </c>
      <c r="B115" s="54" t="s">
        <v>202</v>
      </c>
      <c r="C115" s="55">
        <v>50000</v>
      </c>
      <c r="D115" s="93">
        <f t="shared" si="9"/>
        <v>52500</v>
      </c>
      <c r="E115" s="93">
        <f t="shared" si="10"/>
        <v>55000</v>
      </c>
    </row>
    <row r="116" spans="1:9">
      <c r="A116" s="71">
        <v>7</v>
      </c>
      <c r="B116" s="72" t="s">
        <v>158</v>
      </c>
      <c r="C116" s="57">
        <f t="shared" ref="C116:C117" si="18">C117</f>
        <v>4700</v>
      </c>
      <c r="D116" s="89">
        <f t="shared" si="9"/>
        <v>4935</v>
      </c>
      <c r="E116" s="89">
        <f t="shared" si="10"/>
        <v>5170</v>
      </c>
    </row>
    <row r="117" spans="1:9">
      <c r="A117" s="132">
        <v>3</v>
      </c>
      <c r="B117" s="131" t="s">
        <v>5</v>
      </c>
      <c r="C117" s="55">
        <f t="shared" si="18"/>
        <v>4700</v>
      </c>
      <c r="D117" s="93">
        <f t="shared" si="9"/>
        <v>4935</v>
      </c>
      <c r="E117" s="93">
        <f t="shared" si="10"/>
        <v>5170</v>
      </c>
    </row>
    <row r="118" spans="1:9">
      <c r="A118" s="133">
        <v>32</v>
      </c>
      <c r="B118" s="133" t="s">
        <v>39</v>
      </c>
      <c r="C118" s="55">
        <v>4700</v>
      </c>
      <c r="D118" s="93">
        <f t="shared" si="9"/>
        <v>4935</v>
      </c>
      <c r="E118" s="93">
        <f t="shared" si="10"/>
        <v>5170</v>
      </c>
    </row>
    <row r="119" spans="1:9" ht="31.5" customHeight="1">
      <c r="A119" s="94" t="s">
        <v>82</v>
      </c>
      <c r="B119" s="95" t="s">
        <v>83</v>
      </c>
      <c r="C119" s="181">
        <f>C120+C127</f>
        <v>33600</v>
      </c>
      <c r="D119" s="107">
        <f t="shared" si="9"/>
        <v>35280</v>
      </c>
      <c r="E119" s="107">
        <f t="shared" si="10"/>
        <v>36960</v>
      </c>
    </row>
    <row r="120" spans="1:9" ht="30" customHeight="1">
      <c r="A120" s="105" t="s">
        <v>84</v>
      </c>
      <c r="B120" s="112" t="s">
        <v>85</v>
      </c>
      <c r="C120" s="182">
        <f>C121+C124</f>
        <v>31100</v>
      </c>
      <c r="D120" s="175">
        <f t="shared" si="9"/>
        <v>32655</v>
      </c>
      <c r="E120" s="175">
        <f t="shared" si="10"/>
        <v>34210</v>
      </c>
      <c r="H120" s="39"/>
      <c r="I120" s="39"/>
    </row>
    <row r="121" spans="1:9">
      <c r="A121" s="115">
        <v>1</v>
      </c>
      <c r="B121" s="111" t="s">
        <v>30</v>
      </c>
      <c r="C121" s="57">
        <f t="shared" ref="C121:C122" si="19">C122</f>
        <v>27200</v>
      </c>
      <c r="D121" s="89">
        <f t="shared" si="9"/>
        <v>28560</v>
      </c>
      <c r="E121" s="89">
        <f t="shared" si="10"/>
        <v>29920</v>
      </c>
    </row>
    <row r="122" spans="1:9">
      <c r="A122" s="132">
        <v>3</v>
      </c>
      <c r="B122" s="131" t="s">
        <v>5</v>
      </c>
      <c r="C122" s="55">
        <f t="shared" si="19"/>
        <v>27200</v>
      </c>
      <c r="D122" s="93">
        <f t="shared" si="9"/>
        <v>28560</v>
      </c>
      <c r="E122" s="93">
        <f t="shared" si="10"/>
        <v>29920</v>
      </c>
    </row>
    <row r="123" spans="1:9">
      <c r="A123" s="133">
        <v>32</v>
      </c>
      <c r="B123" s="133" t="s">
        <v>39</v>
      </c>
      <c r="C123" s="55">
        <v>27200</v>
      </c>
      <c r="D123" s="93">
        <f t="shared" si="9"/>
        <v>28560</v>
      </c>
      <c r="E123" s="93">
        <f t="shared" si="10"/>
        <v>29920</v>
      </c>
    </row>
    <row r="124" spans="1:9">
      <c r="A124" s="116">
        <v>4</v>
      </c>
      <c r="B124" s="120" t="s">
        <v>27</v>
      </c>
      <c r="C124" s="57">
        <f t="shared" ref="C124:C125" si="20">C125</f>
        <v>3900</v>
      </c>
      <c r="D124" s="89">
        <f t="shared" si="9"/>
        <v>4095</v>
      </c>
      <c r="E124" s="89">
        <f t="shared" si="10"/>
        <v>4290</v>
      </c>
    </row>
    <row r="125" spans="1:9">
      <c r="A125" s="132">
        <v>3</v>
      </c>
      <c r="B125" s="131" t="s">
        <v>5</v>
      </c>
      <c r="C125" s="55">
        <f t="shared" si="20"/>
        <v>3900</v>
      </c>
      <c r="D125" s="93">
        <f t="shared" si="9"/>
        <v>4095</v>
      </c>
      <c r="E125" s="93">
        <f t="shared" si="10"/>
        <v>4290</v>
      </c>
    </row>
    <row r="126" spans="1:9">
      <c r="A126" s="133">
        <v>32</v>
      </c>
      <c r="B126" s="133" t="s">
        <v>39</v>
      </c>
      <c r="C126" s="55">
        <v>3900</v>
      </c>
      <c r="D126" s="93">
        <f t="shared" si="9"/>
        <v>4095</v>
      </c>
      <c r="E126" s="93">
        <f t="shared" si="10"/>
        <v>4290</v>
      </c>
    </row>
    <row r="127" spans="1:9" ht="30" customHeight="1">
      <c r="A127" s="151" t="s">
        <v>203</v>
      </c>
      <c r="B127" s="113" t="s">
        <v>204</v>
      </c>
      <c r="C127" s="178">
        <f t="shared" ref="C127:C129" si="21">C128</f>
        <v>2500</v>
      </c>
      <c r="D127" s="106">
        <f t="shared" si="9"/>
        <v>2625</v>
      </c>
      <c r="E127" s="106">
        <f t="shared" si="10"/>
        <v>2750</v>
      </c>
      <c r="H127" s="39"/>
      <c r="I127" s="39"/>
    </row>
    <row r="128" spans="1:9">
      <c r="A128" s="116">
        <v>4</v>
      </c>
      <c r="B128" s="120" t="s">
        <v>27</v>
      </c>
      <c r="C128" s="57">
        <f t="shared" si="21"/>
        <v>2500</v>
      </c>
      <c r="D128" s="89">
        <f t="shared" si="9"/>
        <v>2625</v>
      </c>
      <c r="E128" s="89">
        <f t="shared" si="10"/>
        <v>2750</v>
      </c>
    </row>
    <row r="129" spans="1:9">
      <c r="A129" s="132">
        <v>3</v>
      </c>
      <c r="B129" s="131" t="s">
        <v>5</v>
      </c>
      <c r="C129" s="55">
        <f t="shared" si="21"/>
        <v>2500</v>
      </c>
      <c r="D129" s="93">
        <f t="shared" si="9"/>
        <v>2625</v>
      </c>
      <c r="E129" s="93">
        <f t="shared" si="10"/>
        <v>2750</v>
      </c>
    </row>
    <row r="130" spans="1:9">
      <c r="A130" s="133">
        <v>32</v>
      </c>
      <c r="B130" s="133" t="s">
        <v>39</v>
      </c>
      <c r="C130" s="55">
        <v>2500</v>
      </c>
      <c r="D130" s="93">
        <f t="shared" si="9"/>
        <v>2625</v>
      </c>
      <c r="E130" s="93">
        <f t="shared" si="10"/>
        <v>2750</v>
      </c>
    </row>
    <row r="131" spans="1:9">
      <c r="A131" s="68"/>
      <c r="B131" s="68"/>
      <c r="C131" s="70"/>
      <c r="D131" s="93"/>
      <c r="E131" s="93"/>
    </row>
    <row r="132" spans="1:9" ht="45" customHeight="1">
      <c r="A132" s="94" t="s">
        <v>86</v>
      </c>
      <c r="B132" s="94" t="s">
        <v>87</v>
      </c>
      <c r="C132" s="181">
        <f>C133+C137+C144+C153+C158+C170+C174+C178+C186+C182+C190+C194+C198</f>
        <v>377640</v>
      </c>
      <c r="D132" s="107">
        <f t="shared" si="9"/>
        <v>396522</v>
      </c>
      <c r="E132" s="107">
        <f t="shared" si="10"/>
        <v>415404</v>
      </c>
    </row>
    <row r="133" spans="1:9" ht="30" customHeight="1">
      <c r="A133" s="105" t="s">
        <v>88</v>
      </c>
      <c r="B133" s="114" t="s">
        <v>89</v>
      </c>
      <c r="C133" s="178">
        <f t="shared" ref="C133:C134" si="22">C134</f>
        <v>7040</v>
      </c>
      <c r="D133" s="106">
        <f t="shared" si="9"/>
        <v>7392</v>
      </c>
      <c r="E133" s="106">
        <f t="shared" si="10"/>
        <v>7744</v>
      </c>
      <c r="H133" s="39"/>
      <c r="I133" s="39"/>
    </row>
    <row r="134" spans="1:9">
      <c r="A134" s="115">
        <v>1</v>
      </c>
      <c r="B134" s="111" t="s">
        <v>30</v>
      </c>
      <c r="C134" s="57">
        <f t="shared" si="22"/>
        <v>7040</v>
      </c>
      <c r="D134" s="89">
        <f t="shared" si="9"/>
        <v>7392</v>
      </c>
      <c r="E134" s="89">
        <f t="shared" si="10"/>
        <v>7744</v>
      </c>
    </row>
    <row r="135" spans="1:9">
      <c r="A135" s="132">
        <v>3</v>
      </c>
      <c r="B135" s="131" t="s">
        <v>5</v>
      </c>
      <c r="C135" s="55">
        <f>C136</f>
        <v>7040</v>
      </c>
      <c r="D135" s="93">
        <f t="shared" si="9"/>
        <v>7392</v>
      </c>
      <c r="E135" s="93">
        <f t="shared" si="10"/>
        <v>7744</v>
      </c>
    </row>
    <row r="136" spans="1:9">
      <c r="A136" s="134">
        <v>38</v>
      </c>
      <c r="B136" s="134" t="s">
        <v>165</v>
      </c>
      <c r="C136" s="55">
        <v>7040</v>
      </c>
      <c r="D136" s="93">
        <f t="shared" si="9"/>
        <v>7392</v>
      </c>
      <c r="E136" s="93">
        <f t="shared" si="10"/>
        <v>7744</v>
      </c>
    </row>
    <row r="137" spans="1:9" ht="30" customHeight="1">
      <c r="A137" s="105" t="s">
        <v>111</v>
      </c>
      <c r="B137" s="114" t="s">
        <v>90</v>
      </c>
      <c r="C137" s="178">
        <f t="shared" ref="C137" si="23">C138</f>
        <v>87390</v>
      </c>
      <c r="D137" s="106">
        <f t="shared" si="9"/>
        <v>91759.5</v>
      </c>
      <c r="E137" s="106">
        <f t="shared" si="10"/>
        <v>96129</v>
      </c>
      <c r="H137" s="39"/>
      <c r="I137" s="39"/>
    </row>
    <row r="138" spans="1:9">
      <c r="A138" s="115">
        <v>1</v>
      </c>
      <c r="B138" s="111" t="s">
        <v>30</v>
      </c>
      <c r="C138" s="57">
        <f>C139+C142</f>
        <v>87390</v>
      </c>
      <c r="D138" s="89">
        <f t="shared" si="9"/>
        <v>91759.5</v>
      </c>
      <c r="E138" s="89">
        <f t="shared" si="10"/>
        <v>96129</v>
      </c>
    </row>
    <row r="139" spans="1:9">
      <c r="A139" s="132">
        <v>3</v>
      </c>
      <c r="B139" s="131" t="s">
        <v>5</v>
      </c>
      <c r="C139" s="55">
        <f>SUM(C140:C141)</f>
        <v>17390</v>
      </c>
      <c r="D139" s="93">
        <f t="shared" si="9"/>
        <v>18259.5</v>
      </c>
      <c r="E139" s="93">
        <f t="shared" si="10"/>
        <v>19129</v>
      </c>
    </row>
    <row r="140" spans="1:9">
      <c r="A140" s="54">
        <v>37</v>
      </c>
      <c r="B140" s="54" t="s">
        <v>164</v>
      </c>
      <c r="C140" s="55">
        <v>9000</v>
      </c>
      <c r="D140" s="93">
        <f t="shared" si="9"/>
        <v>9450</v>
      </c>
      <c r="E140" s="93">
        <f t="shared" si="10"/>
        <v>9900</v>
      </c>
    </row>
    <row r="141" spans="1:9">
      <c r="A141" s="134">
        <v>38</v>
      </c>
      <c r="B141" s="134" t="s">
        <v>165</v>
      </c>
      <c r="C141" s="55">
        <v>8390</v>
      </c>
      <c r="D141" s="93">
        <f t="shared" si="9"/>
        <v>8809.5</v>
      </c>
      <c r="E141" s="93">
        <f t="shared" si="10"/>
        <v>9229</v>
      </c>
    </row>
    <row r="142" spans="1:9">
      <c r="A142" s="54">
        <v>4</v>
      </c>
      <c r="B142" s="54" t="s">
        <v>6</v>
      </c>
      <c r="C142" s="55">
        <f>C143</f>
        <v>70000</v>
      </c>
      <c r="D142" s="93">
        <f t="shared" si="9"/>
        <v>73500</v>
      </c>
      <c r="E142" s="93">
        <f t="shared" si="10"/>
        <v>77000</v>
      </c>
    </row>
    <row r="143" spans="1:9">
      <c r="A143" s="54">
        <v>42</v>
      </c>
      <c r="B143" s="54" t="s">
        <v>177</v>
      </c>
      <c r="C143" s="55">
        <v>70000</v>
      </c>
      <c r="D143" s="93">
        <f t="shared" ref="D143:D201" si="24">(C143*5%)+C143</f>
        <v>73500</v>
      </c>
      <c r="E143" s="93">
        <f t="shared" ref="E143:E201" si="25">(C143*10%)+C143</f>
        <v>77000</v>
      </c>
    </row>
    <row r="144" spans="1:9" ht="30" customHeight="1">
      <c r="A144" s="105" t="s">
        <v>112</v>
      </c>
      <c r="B144" s="114" t="s">
        <v>91</v>
      </c>
      <c r="C144" s="178">
        <f>C145+C148</f>
        <v>21830</v>
      </c>
      <c r="D144" s="106">
        <f t="shared" si="24"/>
        <v>22921.5</v>
      </c>
      <c r="E144" s="106">
        <f t="shared" si="25"/>
        <v>24013</v>
      </c>
    </row>
    <row r="145" spans="1:8" ht="15" customHeight="1">
      <c r="A145" s="115">
        <v>1</v>
      </c>
      <c r="B145" s="111" t="s">
        <v>30</v>
      </c>
      <c r="C145" s="57">
        <f t="shared" ref="C145:C146" si="26">C146</f>
        <v>3830</v>
      </c>
      <c r="D145" s="89">
        <f t="shared" si="24"/>
        <v>4021.5</v>
      </c>
      <c r="E145" s="89">
        <f t="shared" si="25"/>
        <v>4213</v>
      </c>
    </row>
    <row r="146" spans="1:8" ht="15" customHeight="1">
      <c r="A146" s="132">
        <v>3</v>
      </c>
      <c r="B146" s="131" t="s">
        <v>5</v>
      </c>
      <c r="C146" s="55">
        <f t="shared" si="26"/>
        <v>3830</v>
      </c>
      <c r="D146" s="93">
        <f t="shared" si="24"/>
        <v>4021.5</v>
      </c>
      <c r="E146" s="93">
        <f t="shared" si="25"/>
        <v>4213</v>
      </c>
      <c r="G146" s="63"/>
      <c r="H146" s="64"/>
    </row>
    <row r="147" spans="1:8" ht="15" customHeight="1">
      <c r="A147" s="134">
        <v>38</v>
      </c>
      <c r="B147" s="134" t="s">
        <v>165</v>
      </c>
      <c r="C147" s="55">
        <v>3830</v>
      </c>
      <c r="D147" s="93">
        <f t="shared" si="24"/>
        <v>4021.5</v>
      </c>
      <c r="E147" s="93">
        <f t="shared" si="25"/>
        <v>4213</v>
      </c>
      <c r="G147" s="50"/>
      <c r="H147" s="64"/>
    </row>
    <row r="148" spans="1:8">
      <c r="A148" s="71">
        <v>5</v>
      </c>
      <c r="B148" s="72" t="s">
        <v>40</v>
      </c>
      <c r="C148" s="57">
        <f>C149+C151</f>
        <v>18000</v>
      </c>
      <c r="D148" s="89">
        <f t="shared" si="24"/>
        <v>18900</v>
      </c>
      <c r="E148" s="89">
        <f t="shared" si="25"/>
        <v>19800</v>
      </c>
    </row>
    <row r="149" spans="1:8">
      <c r="A149" s="132">
        <v>3</v>
      </c>
      <c r="B149" s="131" t="s">
        <v>5</v>
      </c>
      <c r="C149" s="55">
        <f>C150</f>
        <v>8000</v>
      </c>
      <c r="D149" s="93">
        <f t="shared" si="24"/>
        <v>8400</v>
      </c>
      <c r="E149" s="93">
        <f t="shared" si="25"/>
        <v>8800</v>
      </c>
    </row>
    <row r="150" spans="1:8">
      <c r="A150" s="133">
        <v>32</v>
      </c>
      <c r="B150" s="133" t="s">
        <v>39</v>
      </c>
      <c r="C150" s="55">
        <v>8000</v>
      </c>
      <c r="D150" s="93">
        <f t="shared" si="24"/>
        <v>8400</v>
      </c>
      <c r="E150" s="93">
        <f t="shared" si="25"/>
        <v>8800</v>
      </c>
    </row>
    <row r="151" spans="1:8">
      <c r="A151" s="54">
        <v>4</v>
      </c>
      <c r="B151" s="54" t="s">
        <v>6</v>
      </c>
      <c r="C151" s="55">
        <f t="shared" ref="C151" si="27">C152</f>
        <v>10000</v>
      </c>
      <c r="D151" s="93">
        <f t="shared" si="24"/>
        <v>10500</v>
      </c>
      <c r="E151" s="93">
        <f t="shared" si="25"/>
        <v>11000</v>
      </c>
    </row>
    <row r="152" spans="1:8">
      <c r="A152" s="54">
        <v>42</v>
      </c>
      <c r="B152" s="54" t="s">
        <v>177</v>
      </c>
      <c r="C152" s="55">
        <v>10000</v>
      </c>
      <c r="D152" s="93">
        <f t="shared" si="24"/>
        <v>10500</v>
      </c>
      <c r="E152" s="93">
        <f t="shared" si="25"/>
        <v>11000</v>
      </c>
    </row>
    <row r="153" spans="1:8" ht="30" customHeight="1">
      <c r="A153" s="105" t="s">
        <v>110</v>
      </c>
      <c r="B153" s="114" t="s">
        <v>92</v>
      </c>
      <c r="C153" s="178">
        <f>C154</f>
        <v>76000</v>
      </c>
      <c r="D153" s="106">
        <f t="shared" si="24"/>
        <v>79800</v>
      </c>
      <c r="E153" s="106">
        <f t="shared" si="25"/>
        <v>83600</v>
      </c>
    </row>
    <row r="154" spans="1:8">
      <c r="A154" s="115">
        <v>1</v>
      </c>
      <c r="B154" s="111" t="s">
        <v>30</v>
      </c>
      <c r="C154" s="57">
        <f t="shared" ref="C154" si="28">C155</f>
        <v>76000</v>
      </c>
      <c r="D154" s="89">
        <f t="shared" si="24"/>
        <v>79800</v>
      </c>
      <c r="E154" s="89">
        <f t="shared" si="25"/>
        <v>83600</v>
      </c>
    </row>
    <row r="155" spans="1:8">
      <c r="A155" s="132">
        <v>3</v>
      </c>
      <c r="B155" s="131" t="s">
        <v>5</v>
      </c>
      <c r="C155" s="55">
        <f>C156+C157</f>
        <v>76000</v>
      </c>
      <c r="D155" s="93">
        <f t="shared" si="24"/>
        <v>79800</v>
      </c>
      <c r="E155" s="93">
        <f t="shared" si="25"/>
        <v>83600</v>
      </c>
    </row>
    <row r="156" spans="1:8">
      <c r="A156" s="54">
        <v>36</v>
      </c>
      <c r="B156" s="54" t="s">
        <v>163</v>
      </c>
      <c r="C156" s="55">
        <v>13100</v>
      </c>
      <c r="D156" s="93">
        <f t="shared" si="24"/>
        <v>13755</v>
      </c>
      <c r="E156" s="93">
        <f t="shared" si="25"/>
        <v>14410</v>
      </c>
    </row>
    <row r="157" spans="1:8">
      <c r="A157" s="134">
        <v>38</v>
      </c>
      <c r="B157" s="134" t="s">
        <v>165</v>
      </c>
      <c r="C157" s="55">
        <v>62900</v>
      </c>
      <c r="D157" s="93">
        <f t="shared" si="24"/>
        <v>66045</v>
      </c>
      <c r="E157" s="93">
        <f t="shared" si="25"/>
        <v>69190</v>
      </c>
    </row>
    <row r="158" spans="1:8" ht="30" customHeight="1">
      <c r="A158" s="105" t="s">
        <v>113</v>
      </c>
      <c r="B158" s="114" t="s">
        <v>93</v>
      </c>
      <c r="C158" s="178">
        <f>C159+C162+C165</f>
        <v>30660</v>
      </c>
      <c r="D158" s="175">
        <f t="shared" si="24"/>
        <v>32193</v>
      </c>
      <c r="E158" s="175">
        <f t="shared" si="25"/>
        <v>33726</v>
      </c>
    </row>
    <row r="159" spans="1:8" ht="15" customHeight="1">
      <c r="A159" s="115">
        <v>1</v>
      </c>
      <c r="B159" s="111" t="s">
        <v>30</v>
      </c>
      <c r="C159" s="174">
        <f>C160</f>
        <v>330</v>
      </c>
      <c r="D159" s="89">
        <f t="shared" si="24"/>
        <v>346.5</v>
      </c>
      <c r="E159" s="89">
        <f t="shared" si="25"/>
        <v>363</v>
      </c>
    </row>
    <row r="160" spans="1:8" ht="15" customHeight="1">
      <c r="A160" s="132">
        <v>3</v>
      </c>
      <c r="B160" s="131" t="s">
        <v>5</v>
      </c>
      <c r="C160" s="173">
        <f>C161</f>
        <v>330</v>
      </c>
      <c r="D160" s="93">
        <f t="shared" si="24"/>
        <v>346.5</v>
      </c>
      <c r="E160" s="93">
        <f t="shared" si="25"/>
        <v>363</v>
      </c>
    </row>
    <row r="161" spans="1:5" ht="15" customHeight="1">
      <c r="A161" s="134">
        <v>38</v>
      </c>
      <c r="B161" s="134" t="s">
        <v>165</v>
      </c>
      <c r="C161" s="173">
        <v>330</v>
      </c>
      <c r="D161" s="93">
        <f t="shared" si="24"/>
        <v>346.5</v>
      </c>
      <c r="E161" s="93">
        <f t="shared" si="25"/>
        <v>363</v>
      </c>
    </row>
    <row r="162" spans="1:5">
      <c r="A162" s="116">
        <v>4</v>
      </c>
      <c r="B162" s="120" t="s">
        <v>27</v>
      </c>
      <c r="C162" s="57">
        <f>C163</f>
        <v>24000</v>
      </c>
      <c r="D162" s="89">
        <f t="shared" si="24"/>
        <v>25200</v>
      </c>
      <c r="E162" s="89">
        <f t="shared" si="25"/>
        <v>26400</v>
      </c>
    </row>
    <row r="163" spans="1:5">
      <c r="A163" s="54">
        <v>4</v>
      </c>
      <c r="B163" s="54" t="s">
        <v>6</v>
      </c>
      <c r="C163" s="55">
        <f>C164</f>
        <v>24000</v>
      </c>
      <c r="D163" s="93">
        <f t="shared" si="24"/>
        <v>25200</v>
      </c>
      <c r="E163" s="93">
        <f t="shared" si="25"/>
        <v>26400</v>
      </c>
    </row>
    <row r="164" spans="1:5">
      <c r="A164" s="54">
        <v>42</v>
      </c>
      <c r="B164" s="54" t="s">
        <v>177</v>
      </c>
      <c r="C164" s="55">
        <v>24000</v>
      </c>
      <c r="D164" s="93">
        <f t="shared" si="24"/>
        <v>25200</v>
      </c>
      <c r="E164" s="93">
        <f t="shared" si="25"/>
        <v>26400</v>
      </c>
    </row>
    <row r="165" spans="1:5">
      <c r="A165" s="71">
        <v>5</v>
      </c>
      <c r="B165" s="72" t="s">
        <v>40</v>
      </c>
      <c r="C165" s="57">
        <f>C166+C168</f>
        <v>6330</v>
      </c>
      <c r="D165" s="89">
        <f t="shared" si="24"/>
        <v>6646.5</v>
      </c>
      <c r="E165" s="89">
        <f t="shared" si="25"/>
        <v>6963</v>
      </c>
    </row>
    <row r="166" spans="1:5">
      <c r="A166" s="132">
        <v>3</v>
      </c>
      <c r="B166" s="131" t="s">
        <v>5</v>
      </c>
      <c r="C166" s="55">
        <f t="shared" ref="C166" si="29">C167</f>
        <v>330</v>
      </c>
      <c r="D166" s="93">
        <f t="shared" si="24"/>
        <v>346.5</v>
      </c>
      <c r="E166" s="93">
        <f t="shared" si="25"/>
        <v>363</v>
      </c>
    </row>
    <row r="167" spans="1:5">
      <c r="A167" s="134">
        <v>38</v>
      </c>
      <c r="B167" s="134" t="s">
        <v>165</v>
      </c>
      <c r="C167" s="55">
        <v>330</v>
      </c>
      <c r="D167" s="93">
        <f t="shared" si="24"/>
        <v>346.5</v>
      </c>
      <c r="E167" s="93">
        <f t="shared" si="25"/>
        <v>363</v>
      </c>
    </row>
    <row r="168" spans="1:5">
      <c r="A168" s="54">
        <v>4</v>
      </c>
      <c r="B168" s="54" t="s">
        <v>6</v>
      </c>
      <c r="C168" s="55">
        <f>C169</f>
        <v>6000</v>
      </c>
      <c r="D168" s="93">
        <f t="shared" si="24"/>
        <v>6300</v>
      </c>
      <c r="E168" s="93">
        <f t="shared" si="25"/>
        <v>6600</v>
      </c>
    </row>
    <row r="169" spans="1:5">
      <c r="A169" s="54">
        <v>42</v>
      </c>
      <c r="B169" s="54" t="s">
        <v>177</v>
      </c>
      <c r="C169" s="55">
        <v>6000</v>
      </c>
      <c r="D169" s="93">
        <f t="shared" si="24"/>
        <v>6300</v>
      </c>
      <c r="E169" s="93">
        <f t="shared" si="25"/>
        <v>6600</v>
      </c>
    </row>
    <row r="170" spans="1:5" ht="30" customHeight="1">
      <c r="A170" s="105" t="s">
        <v>109</v>
      </c>
      <c r="B170" s="114" t="s">
        <v>94</v>
      </c>
      <c r="C170" s="178">
        <f t="shared" ref="C170:C172" si="30">C171</f>
        <v>11800</v>
      </c>
      <c r="D170" s="106">
        <f t="shared" si="24"/>
        <v>12390</v>
      </c>
      <c r="E170" s="106">
        <f t="shared" si="25"/>
        <v>12980</v>
      </c>
    </row>
    <row r="171" spans="1:5">
      <c r="A171" s="115">
        <v>1</v>
      </c>
      <c r="B171" s="111" t="s">
        <v>30</v>
      </c>
      <c r="C171" s="57">
        <f t="shared" si="30"/>
        <v>11800</v>
      </c>
      <c r="D171" s="89">
        <f t="shared" si="24"/>
        <v>12390</v>
      </c>
      <c r="E171" s="89">
        <f t="shared" si="25"/>
        <v>12980</v>
      </c>
    </row>
    <row r="172" spans="1:5">
      <c r="A172" s="132">
        <v>3</v>
      </c>
      <c r="B172" s="131" t="s">
        <v>5</v>
      </c>
      <c r="C172" s="55">
        <f t="shared" si="30"/>
        <v>11800</v>
      </c>
      <c r="D172" s="93">
        <f t="shared" si="24"/>
        <v>12390</v>
      </c>
      <c r="E172" s="93">
        <f t="shared" si="25"/>
        <v>12980</v>
      </c>
    </row>
    <row r="173" spans="1:5">
      <c r="A173" s="134">
        <v>38</v>
      </c>
      <c r="B173" s="134" t="s">
        <v>165</v>
      </c>
      <c r="C173" s="55">
        <v>11800</v>
      </c>
      <c r="D173" s="93">
        <f t="shared" si="24"/>
        <v>12390</v>
      </c>
      <c r="E173" s="93">
        <f t="shared" si="25"/>
        <v>12980</v>
      </c>
    </row>
    <row r="174" spans="1:5" ht="30" customHeight="1">
      <c r="A174" s="105" t="s">
        <v>108</v>
      </c>
      <c r="B174" s="114" t="s">
        <v>95</v>
      </c>
      <c r="C174" s="178">
        <f t="shared" ref="C174:C176" si="31">C175</f>
        <v>39150</v>
      </c>
      <c r="D174" s="106">
        <f t="shared" si="24"/>
        <v>41107.5</v>
      </c>
      <c r="E174" s="106">
        <f t="shared" si="25"/>
        <v>43065</v>
      </c>
    </row>
    <row r="175" spans="1:5">
      <c r="A175" s="115">
        <v>1</v>
      </c>
      <c r="B175" s="111" t="s">
        <v>30</v>
      </c>
      <c r="C175" s="57">
        <f t="shared" si="31"/>
        <v>39150</v>
      </c>
      <c r="D175" s="93">
        <f t="shared" si="24"/>
        <v>41107.5</v>
      </c>
      <c r="E175" s="93">
        <f t="shared" si="25"/>
        <v>43065</v>
      </c>
    </row>
    <row r="176" spans="1:5">
      <c r="A176" s="132">
        <v>3</v>
      </c>
      <c r="B176" s="131" t="s">
        <v>5</v>
      </c>
      <c r="C176" s="55">
        <f t="shared" si="31"/>
        <v>39150</v>
      </c>
      <c r="D176" s="93">
        <f t="shared" si="24"/>
        <v>41107.5</v>
      </c>
      <c r="E176" s="93">
        <f t="shared" si="25"/>
        <v>43065</v>
      </c>
    </row>
    <row r="177" spans="1:5">
      <c r="A177" s="134">
        <v>38</v>
      </c>
      <c r="B177" s="134" t="s">
        <v>165</v>
      </c>
      <c r="C177" s="55">
        <v>39150</v>
      </c>
      <c r="D177" s="93">
        <f t="shared" si="24"/>
        <v>41107.5</v>
      </c>
      <c r="E177" s="93">
        <f t="shared" si="25"/>
        <v>43065</v>
      </c>
    </row>
    <row r="178" spans="1:5" ht="30" customHeight="1">
      <c r="A178" s="105" t="s">
        <v>107</v>
      </c>
      <c r="B178" s="114" t="s">
        <v>96</v>
      </c>
      <c r="C178" s="178">
        <f>C179</f>
        <v>19350</v>
      </c>
      <c r="D178" s="106">
        <f t="shared" si="24"/>
        <v>20317.5</v>
      </c>
      <c r="E178" s="106">
        <f t="shared" si="25"/>
        <v>21285</v>
      </c>
    </row>
    <row r="179" spans="1:5">
      <c r="A179" s="115">
        <v>1</v>
      </c>
      <c r="B179" s="111" t="s">
        <v>30</v>
      </c>
      <c r="C179" s="57">
        <f>C180</f>
        <v>19350</v>
      </c>
      <c r="D179" s="89">
        <f t="shared" si="24"/>
        <v>20317.5</v>
      </c>
      <c r="E179" s="89">
        <f t="shared" si="25"/>
        <v>21285</v>
      </c>
    </row>
    <row r="180" spans="1:5">
      <c r="A180" s="132">
        <v>3</v>
      </c>
      <c r="B180" s="131" t="s">
        <v>5</v>
      </c>
      <c r="C180" s="55">
        <f>C181</f>
        <v>19350</v>
      </c>
      <c r="D180" s="93">
        <f t="shared" si="24"/>
        <v>20317.5</v>
      </c>
      <c r="E180" s="93">
        <f t="shared" si="25"/>
        <v>21285</v>
      </c>
    </row>
    <row r="181" spans="1:5">
      <c r="A181" s="134">
        <v>38</v>
      </c>
      <c r="B181" s="134" t="s">
        <v>165</v>
      </c>
      <c r="C181" s="55">
        <v>19350</v>
      </c>
      <c r="D181" s="93">
        <f t="shared" si="24"/>
        <v>20317.5</v>
      </c>
      <c r="E181" s="93">
        <f t="shared" si="25"/>
        <v>21285</v>
      </c>
    </row>
    <row r="182" spans="1:5" ht="30" customHeight="1">
      <c r="A182" s="105" t="s">
        <v>106</v>
      </c>
      <c r="B182" s="113" t="s">
        <v>97</v>
      </c>
      <c r="C182" s="178">
        <f t="shared" ref="C182:C184" si="32">C183</f>
        <v>3500</v>
      </c>
      <c r="D182" s="175">
        <f t="shared" si="24"/>
        <v>3675</v>
      </c>
      <c r="E182" s="175">
        <f t="shared" si="25"/>
        <v>3850</v>
      </c>
    </row>
    <row r="183" spans="1:5">
      <c r="A183" s="115">
        <v>1</v>
      </c>
      <c r="B183" s="111" t="s">
        <v>30</v>
      </c>
      <c r="C183" s="57">
        <f t="shared" si="32"/>
        <v>3500</v>
      </c>
      <c r="D183" s="89">
        <f t="shared" si="24"/>
        <v>3675</v>
      </c>
      <c r="E183" s="89">
        <f t="shared" si="25"/>
        <v>3850</v>
      </c>
    </row>
    <row r="184" spans="1:5">
      <c r="A184" s="132">
        <v>3</v>
      </c>
      <c r="B184" s="131" t="s">
        <v>5</v>
      </c>
      <c r="C184" s="55">
        <f t="shared" si="32"/>
        <v>3500</v>
      </c>
      <c r="D184" s="93">
        <f t="shared" si="24"/>
        <v>3675</v>
      </c>
      <c r="E184" s="93">
        <f t="shared" si="25"/>
        <v>3850</v>
      </c>
    </row>
    <row r="185" spans="1:5">
      <c r="A185" s="54">
        <v>35</v>
      </c>
      <c r="B185" s="54" t="s">
        <v>162</v>
      </c>
      <c r="C185" s="55">
        <v>3500</v>
      </c>
      <c r="D185" s="93">
        <f t="shared" si="24"/>
        <v>3675</v>
      </c>
      <c r="E185" s="93">
        <f t="shared" si="25"/>
        <v>3850</v>
      </c>
    </row>
    <row r="186" spans="1:5" ht="30" customHeight="1">
      <c r="A186" s="105" t="s">
        <v>105</v>
      </c>
      <c r="B186" s="113" t="s">
        <v>98</v>
      </c>
      <c r="C186" s="178">
        <f>C187</f>
        <v>44000</v>
      </c>
      <c r="D186" s="106">
        <f t="shared" si="24"/>
        <v>46200</v>
      </c>
      <c r="E186" s="106">
        <f t="shared" si="25"/>
        <v>48400</v>
      </c>
    </row>
    <row r="187" spans="1:5">
      <c r="A187" s="115">
        <v>1</v>
      </c>
      <c r="B187" s="111" t="s">
        <v>30</v>
      </c>
      <c r="C187" s="57">
        <f>C189</f>
        <v>44000</v>
      </c>
      <c r="D187" s="89">
        <f t="shared" si="24"/>
        <v>46200</v>
      </c>
      <c r="E187" s="89">
        <f t="shared" si="25"/>
        <v>48400</v>
      </c>
    </row>
    <row r="188" spans="1:5">
      <c r="A188" s="142">
        <v>3</v>
      </c>
      <c r="B188" s="143" t="s">
        <v>179</v>
      </c>
      <c r="C188" s="55">
        <f>C189</f>
        <v>44000</v>
      </c>
      <c r="D188" s="93">
        <f t="shared" si="24"/>
        <v>46200</v>
      </c>
      <c r="E188" s="93">
        <f t="shared" si="25"/>
        <v>48400</v>
      </c>
    </row>
    <row r="189" spans="1:5">
      <c r="A189" s="134">
        <v>38</v>
      </c>
      <c r="B189" s="134" t="s">
        <v>165</v>
      </c>
      <c r="C189" s="55">
        <v>44000</v>
      </c>
      <c r="D189" s="93">
        <f t="shared" si="24"/>
        <v>46200</v>
      </c>
      <c r="E189" s="93">
        <f t="shared" si="25"/>
        <v>48400</v>
      </c>
    </row>
    <row r="190" spans="1:5" ht="30" customHeight="1">
      <c r="A190" s="105" t="s">
        <v>104</v>
      </c>
      <c r="B190" s="114" t="s">
        <v>99</v>
      </c>
      <c r="C190" s="178">
        <f t="shared" ref="C190:C192" si="33">C191</f>
        <v>3320</v>
      </c>
      <c r="D190" s="106">
        <f t="shared" si="24"/>
        <v>3486</v>
      </c>
      <c r="E190" s="106">
        <f t="shared" si="25"/>
        <v>3652</v>
      </c>
    </row>
    <row r="191" spans="1:5">
      <c r="A191" s="115">
        <v>1</v>
      </c>
      <c r="B191" s="111" t="s">
        <v>30</v>
      </c>
      <c r="C191" s="57">
        <f t="shared" si="33"/>
        <v>3320</v>
      </c>
      <c r="D191" s="89">
        <f t="shared" si="24"/>
        <v>3486</v>
      </c>
      <c r="E191" s="89">
        <f t="shared" si="25"/>
        <v>3652</v>
      </c>
    </row>
    <row r="192" spans="1:5">
      <c r="A192" s="132">
        <v>3</v>
      </c>
      <c r="B192" s="131" t="s">
        <v>5</v>
      </c>
      <c r="C192" s="55">
        <f t="shared" si="33"/>
        <v>3320</v>
      </c>
      <c r="D192" s="93">
        <f t="shared" si="24"/>
        <v>3486</v>
      </c>
      <c r="E192" s="93">
        <f t="shared" si="25"/>
        <v>3652</v>
      </c>
    </row>
    <row r="193" spans="1:9">
      <c r="A193" s="134">
        <v>38</v>
      </c>
      <c r="B193" s="134" t="s">
        <v>165</v>
      </c>
      <c r="C193" s="55">
        <v>3320</v>
      </c>
      <c r="D193" s="93">
        <f t="shared" si="24"/>
        <v>3486</v>
      </c>
      <c r="E193" s="93">
        <f t="shared" si="25"/>
        <v>3652</v>
      </c>
    </row>
    <row r="194" spans="1:9" ht="30" customHeight="1">
      <c r="A194" s="105" t="s">
        <v>103</v>
      </c>
      <c r="B194" s="114" t="s">
        <v>100</v>
      </c>
      <c r="C194" s="178">
        <f t="shared" ref="C194:C196" si="34">C195</f>
        <v>12350</v>
      </c>
      <c r="D194" s="106">
        <f t="shared" si="24"/>
        <v>12967.5</v>
      </c>
      <c r="E194" s="106">
        <f t="shared" si="25"/>
        <v>13585</v>
      </c>
    </row>
    <row r="195" spans="1:9">
      <c r="A195" s="115">
        <v>1</v>
      </c>
      <c r="B195" s="111" t="s">
        <v>30</v>
      </c>
      <c r="C195" s="57">
        <f t="shared" si="34"/>
        <v>12350</v>
      </c>
      <c r="D195" s="89">
        <f t="shared" si="24"/>
        <v>12967.5</v>
      </c>
      <c r="E195" s="89">
        <f t="shared" si="25"/>
        <v>13585</v>
      </c>
    </row>
    <row r="196" spans="1:9">
      <c r="A196" s="132">
        <v>3</v>
      </c>
      <c r="B196" s="131" t="s">
        <v>5</v>
      </c>
      <c r="C196" s="55">
        <f t="shared" si="34"/>
        <v>12350</v>
      </c>
      <c r="D196" s="93">
        <f t="shared" si="24"/>
        <v>12967.5</v>
      </c>
      <c r="E196" s="93">
        <f t="shared" si="25"/>
        <v>13585</v>
      </c>
      <c r="G196" s="22"/>
    </row>
    <row r="197" spans="1:9">
      <c r="A197" s="54">
        <v>37</v>
      </c>
      <c r="B197" s="54" t="s">
        <v>164</v>
      </c>
      <c r="C197" s="55">
        <v>12350</v>
      </c>
      <c r="D197" s="93">
        <f t="shared" si="24"/>
        <v>12967.5</v>
      </c>
      <c r="E197" s="93">
        <f t="shared" si="25"/>
        <v>13585</v>
      </c>
      <c r="G197" s="50"/>
      <c r="H197" s="64"/>
    </row>
    <row r="198" spans="1:9" ht="30" customHeight="1">
      <c r="A198" s="105" t="s">
        <v>102</v>
      </c>
      <c r="B198" s="114" t="s">
        <v>101</v>
      </c>
      <c r="C198" s="178">
        <f t="shared" ref="C198:C200" si="35">C199</f>
        <v>21250</v>
      </c>
      <c r="D198" s="106">
        <f t="shared" si="24"/>
        <v>22312.5</v>
      </c>
      <c r="E198" s="106">
        <f t="shared" si="25"/>
        <v>23375</v>
      </c>
      <c r="G198" s="47"/>
      <c r="H198" s="63"/>
    </row>
    <row r="199" spans="1:9">
      <c r="A199" s="115">
        <v>1</v>
      </c>
      <c r="B199" s="111" t="s">
        <v>30</v>
      </c>
      <c r="C199" s="57">
        <f t="shared" si="35"/>
        <v>21250</v>
      </c>
      <c r="D199" s="89">
        <f t="shared" si="24"/>
        <v>22312.5</v>
      </c>
      <c r="E199" s="89">
        <f t="shared" si="25"/>
        <v>23375</v>
      </c>
      <c r="G199" s="47"/>
      <c r="H199" s="64"/>
    </row>
    <row r="200" spans="1:9">
      <c r="A200" s="132">
        <v>3</v>
      </c>
      <c r="B200" s="131" t="s">
        <v>5</v>
      </c>
      <c r="C200" s="55">
        <f t="shared" si="35"/>
        <v>21250</v>
      </c>
      <c r="D200" s="93">
        <f t="shared" si="24"/>
        <v>22312.5</v>
      </c>
      <c r="E200" s="93">
        <f t="shared" si="25"/>
        <v>23375</v>
      </c>
      <c r="G200" s="47"/>
      <c r="H200" s="64"/>
    </row>
    <row r="201" spans="1:9">
      <c r="A201" s="54">
        <v>37</v>
      </c>
      <c r="B201" s="54" t="s">
        <v>164</v>
      </c>
      <c r="C201" s="55">
        <v>21250</v>
      </c>
      <c r="D201" s="93">
        <f t="shared" si="24"/>
        <v>22312.5</v>
      </c>
      <c r="E201" s="93">
        <f t="shared" si="25"/>
        <v>23375</v>
      </c>
      <c r="G201" s="50"/>
      <c r="H201" s="64"/>
    </row>
    <row r="202" spans="1:9">
      <c r="A202" s="75"/>
      <c r="B202" s="75"/>
      <c r="C202" s="74"/>
      <c r="D202" s="74"/>
      <c r="E202" s="74"/>
      <c r="G202" s="22"/>
    </row>
    <row r="203" spans="1:9" ht="20.100000000000001" customHeight="1">
      <c r="A203" s="164"/>
      <c r="B203" s="165"/>
      <c r="C203" s="165"/>
      <c r="D203" s="165"/>
      <c r="E203" s="166"/>
    </row>
    <row r="204" spans="1:9" ht="36" customHeight="1">
      <c r="A204" s="79" t="s">
        <v>114</v>
      </c>
      <c r="B204" s="80" t="s">
        <v>115</v>
      </c>
      <c r="C204" s="96">
        <f>C206</f>
        <v>392000</v>
      </c>
      <c r="D204" s="176">
        <f t="shared" ref="D204:D209" si="36">(C204*5%)+C204</f>
        <v>411600</v>
      </c>
      <c r="E204" s="176">
        <f t="shared" ref="E204:E209" si="37">(C204*10%)+C204</f>
        <v>431200</v>
      </c>
      <c r="I204" s="39"/>
    </row>
    <row r="205" spans="1:9">
      <c r="A205" s="68"/>
      <c r="B205" s="68"/>
      <c r="C205" s="68"/>
      <c r="D205" s="55"/>
      <c r="E205" s="55"/>
    </row>
    <row r="206" spans="1:9" ht="31.5" customHeight="1">
      <c r="A206" s="94" t="s">
        <v>116</v>
      </c>
      <c r="B206" s="95" t="s">
        <v>117</v>
      </c>
      <c r="C206" s="58">
        <f>C207+C219+C229</f>
        <v>392000</v>
      </c>
      <c r="D206" s="58">
        <f t="shared" si="36"/>
        <v>411600</v>
      </c>
      <c r="E206" s="58">
        <f t="shared" si="37"/>
        <v>431200</v>
      </c>
    </row>
    <row r="207" spans="1:9" ht="30" customHeight="1">
      <c r="A207" s="105" t="s">
        <v>119</v>
      </c>
      <c r="B207" s="114" t="s">
        <v>120</v>
      </c>
      <c r="C207" s="60">
        <f>C208+C211+C215</f>
        <v>290590</v>
      </c>
      <c r="D207" s="60">
        <f t="shared" si="36"/>
        <v>305119.5</v>
      </c>
      <c r="E207" s="60">
        <f t="shared" si="37"/>
        <v>319649</v>
      </c>
    </row>
    <row r="208" spans="1:9">
      <c r="A208" s="115">
        <v>1</v>
      </c>
      <c r="B208" s="111" t="s">
        <v>30</v>
      </c>
      <c r="C208" s="57">
        <f>C209</f>
        <v>250000</v>
      </c>
      <c r="D208" s="57">
        <f t="shared" si="36"/>
        <v>262500</v>
      </c>
      <c r="E208" s="57">
        <f t="shared" si="37"/>
        <v>275000</v>
      </c>
    </row>
    <row r="209" spans="1:5">
      <c r="A209" s="132">
        <v>3</v>
      </c>
      <c r="B209" s="131" t="s">
        <v>5</v>
      </c>
      <c r="C209" s="55">
        <f>SUM(C210:C210)</f>
        <v>250000</v>
      </c>
      <c r="D209" s="55">
        <f t="shared" si="36"/>
        <v>262500</v>
      </c>
      <c r="E209" s="55">
        <f t="shared" si="37"/>
        <v>275000</v>
      </c>
    </row>
    <row r="210" spans="1:5">
      <c r="A210" s="132">
        <v>31</v>
      </c>
      <c r="B210" s="131" t="s">
        <v>178</v>
      </c>
      <c r="C210" s="55">
        <v>250000</v>
      </c>
      <c r="D210" s="55">
        <f>(C210*5%)+C210</f>
        <v>262500</v>
      </c>
      <c r="E210" s="55">
        <f>(C210*10%)+C210</f>
        <v>275000</v>
      </c>
    </row>
    <row r="211" spans="1:5">
      <c r="A211" s="116">
        <v>4</v>
      </c>
      <c r="B211" s="120" t="s">
        <v>27</v>
      </c>
      <c r="C211" s="57">
        <f>C212</f>
        <v>15390</v>
      </c>
      <c r="D211" s="57">
        <f t="shared" ref="D211:D243" si="38">(C211*5%)+C211</f>
        <v>16159.5</v>
      </c>
      <c r="E211" s="57">
        <f t="shared" ref="E211:E243" si="39">(C211*10%)+C211</f>
        <v>16929</v>
      </c>
    </row>
    <row r="212" spans="1:5">
      <c r="A212" s="132">
        <v>3</v>
      </c>
      <c r="B212" s="131" t="s">
        <v>5</v>
      </c>
      <c r="C212" s="55">
        <f>C213+C214</f>
        <v>15390</v>
      </c>
      <c r="D212" s="55">
        <f t="shared" si="38"/>
        <v>16159.5</v>
      </c>
      <c r="E212" s="55">
        <f t="shared" si="39"/>
        <v>16929</v>
      </c>
    </row>
    <row r="213" spans="1:5">
      <c r="A213" s="132">
        <v>32</v>
      </c>
      <c r="B213" s="131" t="s">
        <v>39</v>
      </c>
      <c r="C213" s="55">
        <v>14800</v>
      </c>
      <c r="D213" s="55">
        <f t="shared" si="38"/>
        <v>15540</v>
      </c>
      <c r="E213" s="55">
        <f t="shared" si="39"/>
        <v>16280</v>
      </c>
    </row>
    <row r="214" spans="1:5">
      <c r="A214" s="54">
        <v>34</v>
      </c>
      <c r="B214" s="54" t="s">
        <v>41</v>
      </c>
      <c r="C214" s="55">
        <v>590</v>
      </c>
      <c r="D214" s="55">
        <f t="shared" si="38"/>
        <v>619.5</v>
      </c>
      <c r="E214" s="55">
        <f t="shared" si="39"/>
        <v>649</v>
      </c>
    </row>
    <row r="215" spans="1:5">
      <c r="A215" s="71">
        <v>5</v>
      </c>
      <c r="B215" s="72" t="s">
        <v>40</v>
      </c>
      <c r="C215" s="57">
        <f>C216</f>
        <v>25200</v>
      </c>
      <c r="D215" s="57">
        <f t="shared" si="38"/>
        <v>26460</v>
      </c>
      <c r="E215" s="57">
        <f t="shared" si="39"/>
        <v>27720</v>
      </c>
    </row>
    <row r="216" spans="1:5">
      <c r="A216" s="132">
        <v>3</v>
      </c>
      <c r="B216" s="131" t="s">
        <v>5</v>
      </c>
      <c r="C216" s="55">
        <f>C217+C218</f>
        <v>25200</v>
      </c>
      <c r="D216" s="55">
        <f t="shared" si="38"/>
        <v>26460</v>
      </c>
      <c r="E216" s="55">
        <f t="shared" si="39"/>
        <v>27720</v>
      </c>
    </row>
    <row r="217" spans="1:5">
      <c r="A217" s="132">
        <v>31</v>
      </c>
      <c r="B217" s="131" t="s">
        <v>178</v>
      </c>
      <c r="C217" s="55">
        <v>25000</v>
      </c>
      <c r="D217" s="55">
        <f t="shared" si="38"/>
        <v>26250</v>
      </c>
      <c r="E217" s="55">
        <f t="shared" si="39"/>
        <v>27500</v>
      </c>
    </row>
    <row r="218" spans="1:5">
      <c r="A218" s="132">
        <v>32</v>
      </c>
      <c r="B218" s="131" t="s">
        <v>39</v>
      </c>
      <c r="C218" s="55">
        <v>200</v>
      </c>
      <c r="D218" s="55">
        <f t="shared" si="38"/>
        <v>210</v>
      </c>
      <c r="E218" s="55">
        <f t="shared" si="39"/>
        <v>220</v>
      </c>
    </row>
    <row r="219" spans="1:5" ht="30" customHeight="1">
      <c r="A219" s="105" t="s">
        <v>118</v>
      </c>
      <c r="B219" s="113" t="s">
        <v>121</v>
      </c>
      <c r="C219" s="178">
        <f>C220+C223+C226</f>
        <v>62060</v>
      </c>
      <c r="D219" s="178">
        <f t="shared" si="38"/>
        <v>65163</v>
      </c>
      <c r="E219" s="178">
        <f t="shared" si="39"/>
        <v>68266</v>
      </c>
    </row>
    <row r="220" spans="1:5">
      <c r="A220" s="115">
        <v>1</v>
      </c>
      <c r="B220" s="111" t="s">
        <v>30</v>
      </c>
      <c r="C220" s="57">
        <f t="shared" ref="C220:C221" si="40">C221</f>
        <v>16500</v>
      </c>
      <c r="D220" s="57">
        <f t="shared" si="38"/>
        <v>17325</v>
      </c>
      <c r="E220" s="57">
        <f t="shared" si="39"/>
        <v>18150</v>
      </c>
    </row>
    <row r="221" spans="1:5">
      <c r="A221" s="132">
        <v>3</v>
      </c>
      <c r="B221" s="131" t="s">
        <v>5</v>
      </c>
      <c r="C221" s="55">
        <f t="shared" si="40"/>
        <v>16500</v>
      </c>
      <c r="D221" s="55">
        <f t="shared" si="38"/>
        <v>17325</v>
      </c>
      <c r="E221" s="55">
        <f t="shared" si="39"/>
        <v>18150</v>
      </c>
    </row>
    <row r="222" spans="1:5">
      <c r="A222" s="132">
        <v>32</v>
      </c>
      <c r="B222" s="131" t="s">
        <v>39</v>
      </c>
      <c r="C222" s="55">
        <v>16500</v>
      </c>
      <c r="D222" s="55">
        <f t="shared" si="38"/>
        <v>17325</v>
      </c>
      <c r="E222" s="55">
        <f t="shared" si="39"/>
        <v>18150</v>
      </c>
    </row>
    <row r="223" spans="1:5">
      <c r="A223" s="116">
        <v>4</v>
      </c>
      <c r="B223" s="120" t="s">
        <v>27</v>
      </c>
      <c r="C223" s="57">
        <f t="shared" ref="C223:C224" si="41">C224</f>
        <v>29160</v>
      </c>
      <c r="D223" s="57">
        <f t="shared" si="38"/>
        <v>30618</v>
      </c>
      <c r="E223" s="57">
        <f t="shared" si="39"/>
        <v>32076</v>
      </c>
    </row>
    <row r="224" spans="1:5">
      <c r="A224" s="132">
        <v>3</v>
      </c>
      <c r="B224" s="131" t="s">
        <v>5</v>
      </c>
      <c r="C224" s="55">
        <f t="shared" si="41"/>
        <v>29160</v>
      </c>
      <c r="D224" s="55">
        <f t="shared" si="38"/>
        <v>30618</v>
      </c>
      <c r="E224" s="55">
        <f t="shared" si="39"/>
        <v>32076</v>
      </c>
    </row>
    <row r="225" spans="1:5">
      <c r="A225" s="132">
        <v>32</v>
      </c>
      <c r="B225" s="131" t="s">
        <v>39</v>
      </c>
      <c r="C225" s="55">
        <v>29160</v>
      </c>
      <c r="D225" s="55">
        <f t="shared" si="38"/>
        <v>30618</v>
      </c>
      <c r="E225" s="55">
        <f t="shared" si="39"/>
        <v>32076</v>
      </c>
    </row>
    <row r="226" spans="1:5">
      <c r="A226" s="71">
        <v>5</v>
      </c>
      <c r="B226" s="72" t="s">
        <v>40</v>
      </c>
      <c r="C226" s="57">
        <f>C227</f>
        <v>16400</v>
      </c>
      <c r="D226" s="57">
        <f t="shared" si="38"/>
        <v>17220</v>
      </c>
      <c r="E226" s="57">
        <f t="shared" si="39"/>
        <v>18040</v>
      </c>
    </row>
    <row r="227" spans="1:5">
      <c r="A227" s="132">
        <v>3</v>
      </c>
      <c r="B227" s="131" t="s">
        <v>5</v>
      </c>
      <c r="C227" s="55">
        <f>C228</f>
        <v>16400</v>
      </c>
      <c r="D227" s="55">
        <f t="shared" si="38"/>
        <v>17220</v>
      </c>
      <c r="E227" s="55">
        <f t="shared" si="39"/>
        <v>18040</v>
      </c>
    </row>
    <row r="228" spans="1:5">
      <c r="A228" s="132">
        <v>32</v>
      </c>
      <c r="B228" s="131" t="s">
        <v>39</v>
      </c>
      <c r="C228" s="74">
        <v>16400</v>
      </c>
      <c r="D228" s="55">
        <f t="shared" si="38"/>
        <v>17220</v>
      </c>
      <c r="E228" s="55">
        <f t="shared" si="39"/>
        <v>18040</v>
      </c>
    </row>
    <row r="229" spans="1:5" ht="30" customHeight="1">
      <c r="A229" s="105" t="s">
        <v>122</v>
      </c>
      <c r="B229" s="114" t="s">
        <v>123</v>
      </c>
      <c r="C229" s="178">
        <f>C230+C233+C238+C241</f>
        <v>39350</v>
      </c>
      <c r="D229" s="178">
        <f t="shared" si="38"/>
        <v>41317.5</v>
      </c>
      <c r="E229" s="178">
        <f t="shared" si="39"/>
        <v>43285</v>
      </c>
    </row>
    <row r="230" spans="1:5" ht="15" customHeight="1">
      <c r="A230" s="115">
        <v>3</v>
      </c>
      <c r="B230" s="72" t="s">
        <v>28</v>
      </c>
      <c r="C230" s="57">
        <f t="shared" ref="C230:C231" si="42">C231</f>
        <v>6500</v>
      </c>
      <c r="D230" s="57">
        <f t="shared" si="38"/>
        <v>6825</v>
      </c>
      <c r="E230" s="57">
        <f t="shared" si="39"/>
        <v>7150</v>
      </c>
    </row>
    <row r="231" spans="1:5" ht="15" customHeight="1">
      <c r="A231" s="132">
        <v>3</v>
      </c>
      <c r="B231" s="131" t="s">
        <v>5</v>
      </c>
      <c r="C231" s="55">
        <f t="shared" si="42"/>
        <v>6500</v>
      </c>
      <c r="D231" s="55">
        <f t="shared" si="38"/>
        <v>6825</v>
      </c>
      <c r="E231" s="55">
        <f t="shared" si="39"/>
        <v>7150</v>
      </c>
    </row>
    <row r="232" spans="1:5" ht="15" customHeight="1">
      <c r="A232" s="132">
        <v>32</v>
      </c>
      <c r="B232" s="131" t="s">
        <v>39</v>
      </c>
      <c r="C232" s="55">
        <v>6500</v>
      </c>
      <c r="D232" s="55">
        <f t="shared" si="38"/>
        <v>6825</v>
      </c>
      <c r="E232" s="55">
        <f t="shared" si="39"/>
        <v>7150</v>
      </c>
    </row>
    <row r="233" spans="1:5">
      <c r="A233" s="116">
        <v>4</v>
      </c>
      <c r="B233" s="120" t="s">
        <v>27</v>
      </c>
      <c r="C233" s="57">
        <f>C234+C236</f>
        <v>18950</v>
      </c>
      <c r="D233" s="57">
        <f t="shared" si="38"/>
        <v>19897.5</v>
      </c>
      <c r="E233" s="57">
        <f t="shared" si="39"/>
        <v>20845</v>
      </c>
    </row>
    <row r="234" spans="1:5">
      <c r="A234" s="132">
        <v>3</v>
      </c>
      <c r="B234" s="131" t="s">
        <v>5</v>
      </c>
      <c r="C234" s="55">
        <f>C235</f>
        <v>15950</v>
      </c>
      <c r="D234" s="55">
        <f t="shared" si="38"/>
        <v>16747.5</v>
      </c>
      <c r="E234" s="55">
        <f t="shared" si="39"/>
        <v>17545</v>
      </c>
    </row>
    <row r="235" spans="1:5">
      <c r="A235" s="132">
        <v>32</v>
      </c>
      <c r="B235" s="131" t="s">
        <v>39</v>
      </c>
      <c r="C235" s="55">
        <v>15950</v>
      </c>
      <c r="D235" s="55">
        <f t="shared" si="38"/>
        <v>16747.5</v>
      </c>
      <c r="E235" s="55">
        <f t="shared" si="39"/>
        <v>17545</v>
      </c>
    </row>
    <row r="236" spans="1:5">
      <c r="A236" s="54">
        <v>4</v>
      </c>
      <c r="B236" s="54" t="s">
        <v>6</v>
      </c>
      <c r="C236" s="55">
        <f>C237</f>
        <v>3000</v>
      </c>
      <c r="D236" s="55">
        <f t="shared" si="38"/>
        <v>3150</v>
      </c>
      <c r="E236" s="55">
        <f t="shared" si="39"/>
        <v>3300</v>
      </c>
    </row>
    <row r="237" spans="1:5">
      <c r="A237" s="54">
        <v>42</v>
      </c>
      <c r="B237" s="54" t="s">
        <v>177</v>
      </c>
      <c r="C237" s="55">
        <v>3000</v>
      </c>
      <c r="D237" s="55">
        <f t="shared" si="38"/>
        <v>3150</v>
      </c>
      <c r="E237" s="55">
        <f t="shared" si="39"/>
        <v>3300</v>
      </c>
    </row>
    <row r="238" spans="1:5">
      <c r="A238" s="71">
        <v>5</v>
      </c>
      <c r="B238" s="72" t="s">
        <v>40</v>
      </c>
      <c r="C238" s="57">
        <f>C239</f>
        <v>13400</v>
      </c>
      <c r="D238" s="57">
        <f t="shared" si="38"/>
        <v>14070</v>
      </c>
      <c r="E238" s="57">
        <f t="shared" si="39"/>
        <v>14740</v>
      </c>
    </row>
    <row r="239" spans="1:5">
      <c r="A239" s="132">
        <v>3</v>
      </c>
      <c r="B239" s="131" t="s">
        <v>5</v>
      </c>
      <c r="C239" s="55">
        <f>C240</f>
        <v>13400</v>
      </c>
      <c r="D239" s="55">
        <f t="shared" si="38"/>
        <v>14070</v>
      </c>
      <c r="E239" s="55">
        <f t="shared" si="39"/>
        <v>14740</v>
      </c>
    </row>
    <row r="240" spans="1:5">
      <c r="A240" s="132">
        <v>32</v>
      </c>
      <c r="B240" s="131" t="s">
        <v>39</v>
      </c>
      <c r="C240" s="55">
        <v>13400</v>
      </c>
      <c r="D240" s="55">
        <f t="shared" si="38"/>
        <v>14070</v>
      </c>
      <c r="E240" s="55">
        <f t="shared" si="39"/>
        <v>14740</v>
      </c>
    </row>
    <row r="241" spans="1:5">
      <c r="A241" s="115">
        <v>6</v>
      </c>
      <c r="B241" s="111" t="s">
        <v>29</v>
      </c>
      <c r="C241" s="57">
        <f>C242</f>
        <v>500</v>
      </c>
      <c r="D241" s="57">
        <f t="shared" si="38"/>
        <v>525</v>
      </c>
      <c r="E241" s="57">
        <f t="shared" si="39"/>
        <v>550</v>
      </c>
    </row>
    <row r="242" spans="1:5">
      <c r="A242" s="132">
        <v>3</v>
      </c>
      <c r="B242" s="131" t="s">
        <v>5</v>
      </c>
      <c r="C242" s="55">
        <f>C243</f>
        <v>500</v>
      </c>
      <c r="D242" s="55">
        <f t="shared" si="38"/>
        <v>525</v>
      </c>
      <c r="E242" s="55">
        <f t="shared" si="39"/>
        <v>550</v>
      </c>
    </row>
    <row r="243" spans="1:5">
      <c r="A243" s="132">
        <v>32</v>
      </c>
      <c r="B243" s="131" t="s">
        <v>39</v>
      </c>
      <c r="C243" s="55">
        <v>500</v>
      </c>
      <c r="D243" s="55">
        <f t="shared" si="38"/>
        <v>525</v>
      </c>
      <c r="E243" s="55">
        <f t="shared" si="39"/>
        <v>550</v>
      </c>
    </row>
    <row r="244" spans="1:5" ht="20.100000000000001" customHeight="1">
      <c r="A244" s="164"/>
      <c r="B244" s="165"/>
      <c r="C244" s="165"/>
      <c r="D244" s="165"/>
      <c r="E244" s="166"/>
    </row>
    <row r="245" spans="1:5" ht="36" customHeight="1">
      <c r="A245" s="79" t="s">
        <v>124</v>
      </c>
      <c r="B245" s="80" t="s">
        <v>125</v>
      </c>
      <c r="C245" s="96">
        <f>C247</f>
        <v>17000</v>
      </c>
      <c r="D245" s="176">
        <f t="shared" ref="D245:D248" si="43">(C245*5%)+C245</f>
        <v>17850</v>
      </c>
      <c r="E245" s="176">
        <f t="shared" ref="E245:E250" si="44">(C245*10%)+C245</f>
        <v>18700</v>
      </c>
    </row>
    <row r="246" spans="1:5">
      <c r="A246" s="68"/>
      <c r="B246" s="68"/>
      <c r="C246" s="70"/>
      <c r="D246" s="55"/>
      <c r="E246" s="55"/>
    </row>
    <row r="247" spans="1:5" ht="30" customHeight="1">
      <c r="A247" s="94" t="s">
        <v>126</v>
      </c>
      <c r="B247" s="95" t="s">
        <v>127</v>
      </c>
      <c r="C247" s="58">
        <f>C248+C253</f>
        <v>17000</v>
      </c>
      <c r="D247" s="177">
        <f t="shared" si="43"/>
        <v>17850</v>
      </c>
      <c r="E247" s="177">
        <f t="shared" si="44"/>
        <v>18700</v>
      </c>
    </row>
    <row r="248" spans="1:5" ht="30" customHeight="1">
      <c r="A248" s="105" t="s">
        <v>128</v>
      </c>
      <c r="B248" s="31" t="s">
        <v>129</v>
      </c>
      <c r="C248" s="59">
        <f>C249</f>
        <v>11000</v>
      </c>
      <c r="D248" s="60">
        <f t="shared" si="43"/>
        <v>11550</v>
      </c>
      <c r="E248" s="60">
        <f t="shared" si="44"/>
        <v>12100</v>
      </c>
    </row>
    <row r="249" spans="1:5">
      <c r="A249" s="115">
        <v>1</v>
      </c>
      <c r="B249" s="111" t="s">
        <v>30</v>
      </c>
      <c r="C249" s="57">
        <f>C250</f>
        <v>11000</v>
      </c>
      <c r="D249" s="57">
        <f t="shared" ref="D249:D250" si="45">(C249*5%)+C249</f>
        <v>11550</v>
      </c>
      <c r="E249" s="57">
        <f t="shared" si="44"/>
        <v>12100</v>
      </c>
    </row>
    <row r="250" spans="1:5">
      <c r="A250" s="132">
        <v>3</v>
      </c>
      <c r="B250" s="131" t="s">
        <v>5</v>
      </c>
      <c r="C250" s="55">
        <f>SUM(C251:C252)</f>
        <v>11000</v>
      </c>
      <c r="D250" s="55">
        <f t="shared" si="45"/>
        <v>11550</v>
      </c>
      <c r="E250" s="55">
        <f t="shared" si="44"/>
        <v>12100</v>
      </c>
    </row>
    <row r="251" spans="1:5">
      <c r="A251" s="133">
        <v>32</v>
      </c>
      <c r="B251" s="133" t="s">
        <v>39</v>
      </c>
      <c r="C251" s="55">
        <v>10765</v>
      </c>
      <c r="D251" s="55">
        <f>(C251*5%)+C251</f>
        <v>11303.25</v>
      </c>
      <c r="E251" s="55">
        <f>(C251*10%)+C251</f>
        <v>11841.5</v>
      </c>
    </row>
    <row r="252" spans="1:5">
      <c r="A252" s="133">
        <v>34</v>
      </c>
      <c r="B252" s="133" t="s">
        <v>41</v>
      </c>
      <c r="C252" s="55">
        <v>235</v>
      </c>
      <c r="D252" s="55">
        <f t="shared" ref="D252:D262" si="46">(C252*5%)+C252</f>
        <v>246.75</v>
      </c>
      <c r="E252" s="55">
        <f t="shared" ref="E252:E262" si="47">(C252*10%)+C252</f>
        <v>258.5</v>
      </c>
    </row>
    <row r="253" spans="1:5" ht="30" customHeight="1">
      <c r="A253" s="105" t="s">
        <v>180</v>
      </c>
      <c r="B253" s="114" t="s">
        <v>130</v>
      </c>
      <c r="C253" s="60">
        <f>C254+C257+C260</f>
        <v>6000</v>
      </c>
      <c r="D253" s="60">
        <f t="shared" si="46"/>
        <v>6300</v>
      </c>
      <c r="E253" s="60">
        <f t="shared" si="47"/>
        <v>6600</v>
      </c>
    </row>
    <row r="254" spans="1:5">
      <c r="A254" s="115">
        <v>1</v>
      </c>
      <c r="B254" s="111" t="s">
        <v>30</v>
      </c>
      <c r="C254" s="57">
        <f t="shared" ref="C254:C255" si="48">C255</f>
        <v>700</v>
      </c>
      <c r="D254" s="57">
        <f t="shared" si="46"/>
        <v>735</v>
      </c>
      <c r="E254" s="57">
        <f t="shared" si="47"/>
        <v>770</v>
      </c>
    </row>
    <row r="255" spans="1:5">
      <c r="A255" s="54">
        <v>4</v>
      </c>
      <c r="B255" s="54" t="s">
        <v>6</v>
      </c>
      <c r="C255" s="55">
        <f t="shared" si="48"/>
        <v>700</v>
      </c>
      <c r="D255" s="55">
        <f t="shared" si="46"/>
        <v>735</v>
      </c>
      <c r="E255" s="55">
        <f t="shared" si="47"/>
        <v>770</v>
      </c>
    </row>
    <row r="256" spans="1:5">
      <c r="A256" s="54">
        <v>42</v>
      </c>
      <c r="B256" s="54" t="s">
        <v>177</v>
      </c>
      <c r="C256" s="55">
        <v>700</v>
      </c>
      <c r="D256" s="55">
        <f t="shared" si="46"/>
        <v>735</v>
      </c>
      <c r="E256" s="55">
        <f t="shared" si="47"/>
        <v>770</v>
      </c>
    </row>
    <row r="257" spans="1:5">
      <c r="A257" s="71">
        <v>5</v>
      </c>
      <c r="B257" s="72" t="s">
        <v>40</v>
      </c>
      <c r="C257" s="57">
        <f t="shared" ref="C257:C258" si="49">C258</f>
        <v>5200</v>
      </c>
      <c r="D257" s="57">
        <f t="shared" si="46"/>
        <v>5460</v>
      </c>
      <c r="E257" s="57">
        <f t="shared" si="47"/>
        <v>5720</v>
      </c>
    </row>
    <row r="258" spans="1:5">
      <c r="A258" s="54">
        <v>4</v>
      </c>
      <c r="B258" s="54" t="s">
        <v>6</v>
      </c>
      <c r="C258" s="55">
        <f t="shared" si="49"/>
        <v>5200</v>
      </c>
      <c r="D258" s="55">
        <f t="shared" si="46"/>
        <v>5460</v>
      </c>
      <c r="E258" s="55">
        <f t="shared" si="47"/>
        <v>5720</v>
      </c>
    </row>
    <row r="259" spans="1:5">
      <c r="A259" s="54">
        <v>42</v>
      </c>
      <c r="B259" s="54" t="s">
        <v>177</v>
      </c>
      <c r="C259" s="55">
        <v>5200</v>
      </c>
      <c r="D259" s="55">
        <f t="shared" si="46"/>
        <v>5460</v>
      </c>
      <c r="E259" s="55">
        <f t="shared" si="47"/>
        <v>5720</v>
      </c>
    </row>
    <row r="260" spans="1:5">
      <c r="A260" s="71">
        <v>6</v>
      </c>
      <c r="B260" s="72" t="s">
        <v>174</v>
      </c>
      <c r="C260" s="57">
        <f>C261</f>
        <v>100</v>
      </c>
      <c r="D260" s="57">
        <f t="shared" si="46"/>
        <v>105</v>
      </c>
      <c r="E260" s="57">
        <f t="shared" si="47"/>
        <v>110</v>
      </c>
    </row>
    <row r="261" spans="1:5">
      <c r="A261" s="132">
        <v>3</v>
      </c>
      <c r="B261" s="131" t="s">
        <v>5</v>
      </c>
      <c r="C261" s="55">
        <f>C262</f>
        <v>100</v>
      </c>
      <c r="D261" s="55">
        <f t="shared" si="46"/>
        <v>105</v>
      </c>
      <c r="E261" s="55">
        <f t="shared" si="47"/>
        <v>110</v>
      </c>
    </row>
    <row r="262" spans="1:5">
      <c r="A262" s="133">
        <v>32</v>
      </c>
      <c r="B262" s="133" t="s">
        <v>39</v>
      </c>
      <c r="C262" s="55">
        <v>100</v>
      </c>
      <c r="D262" s="55">
        <f t="shared" si="46"/>
        <v>105</v>
      </c>
      <c r="E262" s="55">
        <f t="shared" si="47"/>
        <v>110</v>
      </c>
    </row>
    <row r="263" spans="1:5">
      <c r="A263" s="98"/>
      <c r="B263" s="98"/>
      <c r="C263" s="98"/>
      <c r="D263" s="99"/>
      <c r="E263" s="98"/>
    </row>
    <row r="264" spans="1:5">
      <c r="A264" s="98"/>
      <c r="B264" s="98"/>
      <c r="C264" s="98"/>
      <c r="D264" s="99"/>
      <c r="E264" s="98"/>
    </row>
    <row r="265" spans="1:5">
      <c r="A265" s="22"/>
      <c r="B265" s="22"/>
      <c r="C265" s="22"/>
      <c r="D265" s="43"/>
      <c r="E265" s="22"/>
    </row>
    <row r="266" spans="1:5">
      <c r="A266" s="22"/>
      <c r="B266" s="22"/>
      <c r="C266" s="22"/>
      <c r="D266" s="43"/>
      <c r="E266" s="22"/>
    </row>
    <row r="267" spans="1:5" ht="15.75">
      <c r="A267" s="22"/>
      <c r="B267" s="22"/>
      <c r="C267" s="150" t="s">
        <v>182</v>
      </c>
      <c r="D267" s="43"/>
      <c r="E267" s="22"/>
    </row>
    <row r="268" spans="1:5">
      <c r="A268" s="22"/>
      <c r="B268" s="22"/>
      <c r="C268" s="22"/>
      <c r="D268" s="43"/>
      <c r="E268" s="22"/>
    </row>
    <row r="269" spans="1:5" ht="15.75">
      <c r="A269" s="147" t="s">
        <v>205</v>
      </c>
      <c r="B269" s="147"/>
      <c r="C269" s="147"/>
      <c r="D269" s="148"/>
      <c r="E269" s="147"/>
    </row>
    <row r="270" spans="1:5" ht="15.75">
      <c r="A270" s="147" t="s">
        <v>208</v>
      </c>
      <c r="B270" s="147"/>
      <c r="C270" s="147"/>
      <c r="D270" s="148"/>
      <c r="E270" s="147"/>
    </row>
    <row r="271" spans="1:5">
      <c r="A271" s="22"/>
      <c r="B271" s="22"/>
      <c r="C271" s="22"/>
      <c r="D271" s="43"/>
      <c r="E271" s="22"/>
    </row>
    <row r="272" spans="1:5">
      <c r="A272" s="22"/>
      <c r="B272" s="22"/>
      <c r="C272" s="22"/>
      <c r="D272" s="43"/>
      <c r="E272" s="22"/>
    </row>
    <row r="273" spans="1:5">
      <c r="A273" s="22"/>
      <c r="B273" s="22"/>
      <c r="C273" s="43"/>
      <c r="D273" s="43"/>
      <c r="E273" s="22"/>
    </row>
    <row r="274" spans="1:5" ht="15.75">
      <c r="A274" s="147" t="s">
        <v>206</v>
      </c>
      <c r="B274" s="147"/>
      <c r="C274" s="148"/>
      <c r="D274" s="148"/>
      <c r="E274" s="22"/>
    </row>
    <row r="275" spans="1:5" ht="15.75">
      <c r="A275" s="147" t="s">
        <v>207</v>
      </c>
      <c r="B275" s="147"/>
      <c r="C275" s="147"/>
      <c r="D275" s="148"/>
      <c r="E275" s="22"/>
    </row>
    <row r="276" spans="1:5" ht="15.75">
      <c r="A276" s="147"/>
      <c r="B276" s="147"/>
      <c r="C276" s="147"/>
      <c r="D276" s="148"/>
      <c r="E276" s="22"/>
    </row>
    <row r="277" spans="1:5" ht="15.75">
      <c r="A277" s="147"/>
      <c r="B277" s="147"/>
      <c r="C277" s="147"/>
      <c r="D277" s="148"/>
      <c r="E277" s="22"/>
    </row>
    <row r="278" spans="1:5" ht="15.75">
      <c r="A278" s="147" t="s">
        <v>183</v>
      </c>
      <c r="B278" s="147"/>
      <c r="C278" s="147"/>
      <c r="D278" s="148"/>
      <c r="E278" s="22"/>
    </row>
    <row r="279" spans="1:5" ht="15.75">
      <c r="A279" s="149" t="s">
        <v>184</v>
      </c>
      <c r="B279" s="147"/>
      <c r="C279" s="147"/>
      <c r="D279" s="148"/>
      <c r="E279" s="22"/>
    </row>
    <row r="280" spans="1:5">
      <c r="A280" s="22"/>
      <c r="B280" s="22"/>
      <c r="C280" s="22"/>
      <c r="D280" s="43"/>
      <c r="E280" s="22"/>
    </row>
    <row r="281" spans="1:5">
      <c r="A281" s="22"/>
      <c r="B281" s="22"/>
      <c r="C281" s="22"/>
      <c r="D281" s="43"/>
      <c r="E281" s="22"/>
    </row>
    <row r="282" spans="1:5">
      <c r="A282" s="22"/>
      <c r="B282" s="22"/>
      <c r="C282" s="22"/>
      <c r="D282" s="43"/>
      <c r="E282" s="22"/>
    </row>
    <row r="283" spans="1:5">
      <c r="A283" s="22"/>
      <c r="B283" s="22"/>
      <c r="C283" s="22"/>
      <c r="D283" s="43"/>
      <c r="E283" s="22"/>
    </row>
    <row r="284" spans="1:5">
      <c r="A284" s="22"/>
      <c r="B284" s="22"/>
      <c r="C284" s="22"/>
      <c r="D284" s="43"/>
      <c r="E284" s="22"/>
    </row>
    <row r="285" spans="1:5">
      <c r="A285" s="22"/>
      <c r="B285" s="22"/>
      <c r="C285" s="22"/>
      <c r="D285" s="43"/>
      <c r="E285" s="22"/>
    </row>
    <row r="286" spans="1:5">
      <c r="A286" s="22"/>
      <c r="B286" s="22"/>
      <c r="C286" s="22"/>
      <c r="D286" s="43"/>
      <c r="E286" s="22"/>
    </row>
    <row r="287" spans="1:5">
      <c r="A287" s="22"/>
      <c r="B287" s="22"/>
      <c r="C287" s="22"/>
      <c r="D287" s="43"/>
      <c r="E287" s="22"/>
    </row>
    <row r="288" spans="1:5">
      <c r="A288" s="22"/>
      <c r="B288" s="22"/>
      <c r="C288" s="22"/>
      <c r="D288" s="43"/>
      <c r="E288" s="22"/>
    </row>
    <row r="289" spans="1:5">
      <c r="A289" s="22"/>
      <c r="B289" s="22"/>
      <c r="C289" s="22"/>
      <c r="D289" s="43"/>
      <c r="E289" s="22"/>
    </row>
    <row r="290" spans="1:5">
      <c r="A290" s="22"/>
      <c r="B290" s="22"/>
      <c r="C290" s="22"/>
      <c r="D290" s="43"/>
      <c r="E290" s="22"/>
    </row>
    <row r="291" spans="1:5">
      <c r="A291" s="22"/>
      <c r="B291" s="22"/>
      <c r="C291" s="22"/>
      <c r="D291" s="43"/>
      <c r="E291" s="22"/>
    </row>
    <row r="292" spans="1:5">
      <c r="A292" s="22"/>
      <c r="B292" s="22"/>
      <c r="C292" s="22"/>
      <c r="D292" s="43"/>
      <c r="E292" s="22"/>
    </row>
    <row r="293" spans="1:5">
      <c r="A293" s="22"/>
      <c r="B293" s="22"/>
      <c r="C293" s="22"/>
      <c r="D293" s="43"/>
      <c r="E293" s="22"/>
    </row>
    <row r="294" spans="1:5">
      <c r="A294" s="22"/>
      <c r="B294" s="22"/>
      <c r="C294" s="22"/>
      <c r="D294" s="43"/>
      <c r="E294" s="22"/>
    </row>
    <row r="295" spans="1:5">
      <c r="A295" s="22"/>
      <c r="B295" s="22"/>
      <c r="C295" s="22"/>
      <c r="D295" s="43"/>
      <c r="E295" s="22"/>
    </row>
    <row r="296" spans="1:5">
      <c r="A296" s="22"/>
      <c r="B296" s="22"/>
      <c r="C296" s="22"/>
      <c r="D296" s="43"/>
      <c r="E296" s="22"/>
    </row>
    <row r="297" spans="1:5">
      <c r="A297" s="22"/>
      <c r="B297" s="22"/>
      <c r="C297" s="22"/>
      <c r="D297" s="43"/>
      <c r="E297" s="22"/>
    </row>
    <row r="298" spans="1:5">
      <c r="A298" s="22"/>
      <c r="B298" s="22"/>
      <c r="C298" s="22"/>
      <c r="D298" s="43"/>
      <c r="E298" s="22"/>
    </row>
    <row r="299" spans="1:5">
      <c r="A299" s="22"/>
      <c r="B299" s="22"/>
      <c r="C299" s="22"/>
      <c r="D299" s="43"/>
      <c r="E299" s="22"/>
    </row>
    <row r="300" spans="1:5">
      <c r="A300" s="22"/>
      <c r="B300" s="22"/>
      <c r="C300" s="22"/>
      <c r="D300" s="43"/>
      <c r="E300" s="22"/>
    </row>
    <row r="301" spans="1:5">
      <c r="A301" s="22"/>
      <c r="B301" s="22"/>
      <c r="C301" s="22"/>
      <c r="D301" s="43"/>
      <c r="E301" s="22"/>
    </row>
    <row r="302" spans="1:5">
      <c r="A302" s="22"/>
      <c r="B302" s="22"/>
      <c r="C302" s="22"/>
      <c r="D302" s="43"/>
      <c r="E302" s="22"/>
    </row>
    <row r="303" spans="1:5">
      <c r="A303" s="22"/>
      <c r="B303" s="22"/>
      <c r="C303" s="22"/>
      <c r="D303" s="43"/>
      <c r="E303" s="22"/>
    </row>
    <row r="304" spans="1:5">
      <c r="A304" s="22"/>
      <c r="B304" s="22"/>
      <c r="C304" s="22"/>
      <c r="D304" s="43"/>
      <c r="E304" s="22"/>
    </row>
    <row r="305" spans="1:5">
      <c r="A305" s="22"/>
      <c r="B305" s="22"/>
      <c r="C305" s="22"/>
      <c r="D305" s="43"/>
      <c r="E305" s="22"/>
    </row>
    <row r="306" spans="1:5">
      <c r="A306" s="22"/>
      <c r="B306" s="22"/>
      <c r="C306" s="22"/>
      <c r="D306" s="43"/>
      <c r="E306" s="22"/>
    </row>
    <row r="307" spans="1:5">
      <c r="A307" s="22"/>
      <c r="B307" s="22"/>
      <c r="C307" s="22"/>
      <c r="D307" s="43"/>
      <c r="E307" s="22"/>
    </row>
    <row r="308" spans="1:5">
      <c r="A308" s="22"/>
      <c r="B308" s="22"/>
      <c r="C308" s="22"/>
      <c r="D308" s="43"/>
      <c r="E308" s="22"/>
    </row>
    <row r="309" spans="1:5">
      <c r="A309" s="22"/>
      <c r="B309" s="22"/>
      <c r="C309" s="22"/>
      <c r="D309" s="43"/>
      <c r="E309" s="22"/>
    </row>
    <row r="310" spans="1:5">
      <c r="A310" s="22"/>
      <c r="B310" s="22"/>
      <c r="C310" s="22"/>
      <c r="D310" s="43"/>
      <c r="E310" s="22"/>
    </row>
    <row r="311" spans="1:5">
      <c r="A311" s="22"/>
      <c r="B311" s="22"/>
      <c r="C311" s="22"/>
      <c r="D311" s="43"/>
      <c r="E311" s="22"/>
    </row>
    <row r="312" spans="1:5">
      <c r="A312" s="22"/>
      <c r="B312" s="22"/>
      <c r="C312" s="22"/>
      <c r="D312" s="43"/>
      <c r="E312" s="22"/>
    </row>
    <row r="313" spans="1:5">
      <c r="A313" s="22"/>
      <c r="B313" s="22"/>
      <c r="C313" s="22"/>
      <c r="D313" s="43"/>
      <c r="E313" s="22"/>
    </row>
    <row r="314" spans="1:5">
      <c r="A314" s="22"/>
      <c r="B314" s="22"/>
      <c r="C314" s="22"/>
      <c r="D314" s="43"/>
      <c r="E314" s="22"/>
    </row>
    <row r="315" spans="1:5">
      <c r="A315" s="22"/>
      <c r="B315" s="22"/>
      <c r="C315" s="22"/>
      <c r="D315" s="43"/>
      <c r="E315" s="22"/>
    </row>
    <row r="316" spans="1:5">
      <c r="A316" s="22"/>
      <c r="B316" s="22"/>
      <c r="C316" s="22"/>
      <c r="D316" s="43"/>
      <c r="E316" s="22"/>
    </row>
    <row r="317" spans="1:5">
      <c r="A317" s="22"/>
      <c r="B317" s="22"/>
      <c r="C317" s="22"/>
      <c r="D317" s="43"/>
      <c r="E317" s="22"/>
    </row>
    <row r="318" spans="1:5">
      <c r="A318" s="22"/>
      <c r="B318" s="22"/>
      <c r="C318" s="22"/>
      <c r="D318" s="43"/>
      <c r="E318" s="22"/>
    </row>
    <row r="319" spans="1:5">
      <c r="A319" s="22"/>
      <c r="B319" s="22"/>
      <c r="C319" s="22"/>
      <c r="D319" s="43"/>
      <c r="E319" s="22"/>
    </row>
    <row r="320" spans="1:5">
      <c r="A320" s="22"/>
      <c r="B320" s="22"/>
      <c r="C320" s="22"/>
      <c r="D320" s="43"/>
      <c r="E320" s="22"/>
    </row>
    <row r="321" spans="1:5">
      <c r="A321" s="22"/>
      <c r="B321" s="22"/>
      <c r="C321" s="22"/>
      <c r="D321" s="43"/>
      <c r="E321" s="22"/>
    </row>
    <row r="322" spans="1:5">
      <c r="A322" s="22"/>
      <c r="B322" s="22"/>
      <c r="C322" s="22"/>
      <c r="D322" s="43"/>
      <c r="E322" s="22"/>
    </row>
    <row r="323" spans="1:5">
      <c r="A323" s="22"/>
      <c r="B323" s="22"/>
      <c r="C323" s="22"/>
      <c r="D323" s="43"/>
      <c r="E323" s="22"/>
    </row>
    <row r="324" spans="1:5">
      <c r="A324" s="22"/>
      <c r="B324" s="22"/>
      <c r="C324" s="22"/>
      <c r="D324" s="43"/>
      <c r="E324" s="22"/>
    </row>
    <row r="325" spans="1:5">
      <c r="A325" s="22"/>
      <c r="B325" s="22"/>
      <c r="C325" s="22"/>
      <c r="D325" s="43"/>
      <c r="E325" s="22"/>
    </row>
    <row r="326" spans="1:5">
      <c r="A326" s="22"/>
      <c r="B326" s="22"/>
      <c r="C326" s="22"/>
      <c r="D326" s="43"/>
      <c r="E326" s="22"/>
    </row>
    <row r="327" spans="1:5">
      <c r="A327" s="22"/>
      <c r="B327" s="22"/>
      <c r="C327" s="22"/>
      <c r="D327" s="43"/>
      <c r="E327" s="22"/>
    </row>
    <row r="328" spans="1:5">
      <c r="A328" s="22"/>
      <c r="B328" s="22"/>
      <c r="C328" s="22"/>
      <c r="D328" s="43"/>
      <c r="E328" s="22"/>
    </row>
    <row r="329" spans="1:5">
      <c r="A329" s="22"/>
      <c r="B329" s="22"/>
      <c r="C329" s="22"/>
      <c r="D329" s="43"/>
      <c r="E329" s="22"/>
    </row>
    <row r="330" spans="1:5">
      <c r="A330" s="22"/>
      <c r="B330" s="22"/>
      <c r="C330" s="22"/>
      <c r="D330" s="43"/>
      <c r="E330" s="22"/>
    </row>
    <row r="331" spans="1:5">
      <c r="A331" s="22"/>
      <c r="B331" s="22"/>
      <c r="C331" s="22"/>
      <c r="D331" s="43"/>
      <c r="E331" s="22"/>
    </row>
    <row r="332" spans="1:5">
      <c r="A332" s="22"/>
      <c r="B332" s="22"/>
      <c r="C332" s="22"/>
      <c r="D332" s="43"/>
      <c r="E332" s="22"/>
    </row>
    <row r="333" spans="1:5">
      <c r="A333" s="22"/>
      <c r="B333" s="22"/>
      <c r="C333" s="22"/>
      <c r="D333" s="43"/>
      <c r="E333" s="22"/>
    </row>
    <row r="334" spans="1:5">
      <c r="A334" s="22"/>
      <c r="B334" s="22"/>
      <c r="C334" s="22"/>
      <c r="D334" s="43"/>
      <c r="E334" s="22"/>
    </row>
    <row r="335" spans="1:5">
      <c r="A335" s="22"/>
      <c r="B335" s="22"/>
      <c r="C335" s="22"/>
      <c r="D335" s="43"/>
      <c r="E335" s="22"/>
    </row>
    <row r="336" spans="1:5">
      <c r="A336" s="22"/>
      <c r="B336" s="22"/>
      <c r="C336" s="22"/>
      <c r="D336" s="43"/>
      <c r="E336" s="22"/>
    </row>
    <row r="337" spans="1:5">
      <c r="A337" s="22"/>
      <c r="B337" s="22"/>
      <c r="C337" s="22"/>
      <c r="D337" s="43"/>
      <c r="E337" s="22"/>
    </row>
    <row r="338" spans="1:5">
      <c r="A338" s="22"/>
      <c r="B338" s="22"/>
      <c r="C338" s="22"/>
      <c r="D338" s="43"/>
      <c r="E338" s="22"/>
    </row>
    <row r="339" spans="1:5">
      <c r="A339" s="22"/>
      <c r="B339" s="22"/>
      <c r="C339" s="22"/>
      <c r="D339" s="43"/>
      <c r="E339" s="22"/>
    </row>
    <row r="340" spans="1:5">
      <c r="A340" s="22"/>
      <c r="B340" s="22"/>
      <c r="C340" s="22"/>
      <c r="D340" s="43"/>
      <c r="E340" s="22"/>
    </row>
    <row r="341" spans="1:5">
      <c r="A341" s="22"/>
      <c r="B341" s="22"/>
      <c r="C341" s="22"/>
      <c r="D341" s="43"/>
      <c r="E341" s="22"/>
    </row>
    <row r="342" spans="1:5">
      <c r="A342" s="22"/>
      <c r="B342" s="22"/>
      <c r="C342" s="22"/>
      <c r="D342" s="43"/>
      <c r="E342" s="22"/>
    </row>
    <row r="343" spans="1:5">
      <c r="A343" s="22"/>
      <c r="B343" s="22"/>
      <c r="C343" s="22"/>
      <c r="D343" s="43"/>
      <c r="E343" s="22"/>
    </row>
    <row r="344" spans="1:5">
      <c r="A344" s="22"/>
      <c r="B344" s="22"/>
      <c r="C344" s="22"/>
      <c r="D344" s="43"/>
      <c r="E344" s="22"/>
    </row>
    <row r="345" spans="1:5">
      <c r="A345" s="22"/>
      <c r="B345" s="22"/>
      <c r="C345" s="22"/>
      <c r="D345" s="43"/>
      <c r="E345" s="22"/>
    </row>
    <row r="346" spans="1:5">
      <c r="A346" s="22"/>
      <c r="B346" s="22"/>
      <c r="C346" s="22"/>
      <c r="D346" s="43"/>
      <c r="E346" s="22"/>
    </row>
    <row r="347" spans="1:5">
      <c r="A347" s="22"/>
      <c r="B347" s="22"/>
      <c r="C347" s="22"/>
      <c r="D347" s="43"/>
      <c r="E347" s="22"/>
    </row>
    <row r="348" spans="1:5">
      <c r="A348" s="22"/>
      <c r="B348" s="22"/>
      <c r="C348" s="22"/>
      <c r="D348" s="43"/>
      <c r="E348" s="22"/>
    </row>
    <row r="349" spans="1:5">
      <c r="A349" s="22"/>
      <c r="B349" s="22"/>
      <c r="C349" s="22"/>
      <c r="D349" s="43"/>
      <c r="E349" s="22"/>
    </row>
    <row r="350" spans="1:5">
      <c r="A350" s="22"/>
      <c r="B350" s="22"/>
      <c r="C350" s="22"/>
      <c r="D350" s="43"/>
      <c r="E350" s="22"/>
    </row>
    <row r="351" spans="1:5">
      <c r="A351" s="22"/>
      <c r="B351" s="22"/>
      <c r="C351" s="22"/>
      <c r="D351" s="43"/>
      <c r="E351" s="22"/>
    </row>
    <row r="352" spans="1:5">
      <c r="A352" s="22"/>
      <c r="B352" s="22"/>
      <c r="C352" s="22"/>
      <c r="D352" s="43"/>
      <c r="E352" s="22"/>
    </row>
    <row r="353" spans="3:3">
      <c r="C353" s="22"/>
    </row>
  </sheetData>
  <mergeCells count="7">
    <mergeCell ref="A203:E203"/>
    <mergeCell ref="A244:E244"/>
    <mergeCell ref="D11:D12"/>
    <mergeCell ref="E11:E12"/>
    <mergeCell ref="A11:A12"/>
    <mergeCell ref="B11:B12"/>
    <mergeCell ref="C11:C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Renata</cp:lastModifiedBy>
  <cp:lastPrinted>2022-12-19T12:37:53Z</cp:lastPrinted>
  <dcterms:created xsi:type="dcterms:W3CDTF">2022-09-27T08:32:38Z</dcterms:created>
  <dcterms:modified xsi:type="dcterms:W3CDTF">2023-10-25T12:26:41Z</dcterms:modified>
</cp:coreProperties>
</file>